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upanic\Desktop\Izvršenje 1-6-2021\"/>
    </mc:Choice>
  </mc:AlternateContent>
  <xr:revisionPtr revIDLastSave="0" documentId="13_ncr:1_{00B78DBC-06DB-475A-BFB2-D22F56C099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HODI 1-6-20" sheetId="6" r:id="rId1"/>
    <sheet name="RASHOD 1-6-20" sheetId="7" r:id="rId2"/>
    <sheet name="Račun zaduživanja-financiranja" sheetId="12" r:id="rId3"/>
    <sheet name="VLASTITI IZVORI" sheetId="8" r:id="rId4"/>
    <sheet name="P i P prema izvorima financ. " sheetId="9" r:id="rId5"/>
    <sheet name="R i I prema izvorima financ " sheetId="10" r:id="rId6"/>
    <sheet name="R i I prema funkcijskoj klas." sheetId="11" r:id="rId7"/>
    <sheet name="Posebni dio  " sheetId="13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7" hidden="1">'Posebni dio  '!$A$7:$J$785</definedName>
    <definedName name="_xlnm._FilterDatabase" localSheetId="2" hidden="1">'Račun zaduživanja-financiranja'!$A$1:$F$8</definedName>
    <definedName name="a">[1]NOVMIR3!$U$71:$Y$134</definedName>
    <definedName name="b">[1]NOVMIR3!$A$3:$A$43</definedName>
    <definedName name="BEx00775DQ2JG7XO82H2QROMSXVH" localSheetId="4" hidden="1">#REF!</definedName>
    <definedName name="BEx00775DQ2JG7XO82H2QROMSXVH" localSheetId="7" hidden="1">#REF!</definedName>
    <definedName name="BEx00775DQ2JG7XO82H2QROMSXVH" localSheetId="0" hidden="1">#REF!</definedName>
    <definedName name="BEx00775DQ2JG7XO82H2QROMSXVH" localSheetId="6" hidden="1">#REF!</definedName>
    <definedName name="BEx00775DQ2JG7XO82H2QROMSXVH" localSheetId="5" hidden="1">#REF!</definedName>
    <definedName name="BEx00775DQ2JG7XO82H2QROMSXVH" localSheetId="2" hidden="1">#REF!</definedName>
    <definedName name="BEx00775DQ2JG7XO82H2QROMSXVH" localSheetId="1" hidden="1">#REF!</definedName>
    <definedName name="BEx00775DQ2JG7XO82H2QROMSXVH" localSheetId="3" hidden="1">#REF!</definedName>
    <definedName name="BEx00775DQ2JG7XO82H2QROMSXVH" hidden="1">#REF!</definedName>
    <definedName name="BEx009W98B7PZBFAE89KM0RRWMFD" localSheetId="4" hidden="1">#REF!</definedName>
    <definedName name="BEx009W98B7PZBFAE89KM0RRWMFD" localSheetId="7" hidden="1">#REF!</definedName>
    <definedName name="BEx009W98B7PZBFAE89KM0RRWMFD" localSheetId="0" hidden="1">#REF!</definedName>
    <definedName name="BEx009W98B7PZBFAE89KM0RRWMFD" localSheetId="6" hidden="1">#REF!</definedName>
    <definedName name="BEx009W98B7PZBFAE89KM0RRWMFD" localSheetId="5" hidden="1">#REF!</definedName>
    <definedName name="BEx009W98B7PZBFAE89KM0RRWMFD" localSheetId="2" hidden="1">#REF!</definedName>
    <definedName name="BEx009W98B7PZBFAE89KM0RRWMFD" localSheetId="1" hidden="1">#REF!</definedName>
    <definedName name="BEx009W98B7PZBFAE89KM0RRWMFD" localSheetId="3" hidden="1">#REF!</definedName>
    <definedName name="BEx009W98B7PZBFAE89KM0RRWMFD" hidden="1">#REF!</definedName>
    <definedName name="BEx00BE8LZQJ7YE6TWSO2NB43IF7" localSheetId="4" hidden="1">#REF!</definedName>
    <definedName name="BEx00BE8LZQJ7YE6TWSO2NB43IF7" localSheetId="7" hidden="1">#REF!</definedName>
    <definedName name="BEx00BE8LZQJ7YE6TWSO2NB43IF7" localSheetId="0" hidden="1">#REF!</definedName>
    <definedName name="BEx00BE8LZQJ7YE6TWSO2NB43IF7" localSheetId="6" hidden="1">#REF!</definedName>
    <definedName name="BEx00BE8LZQJ7YE6TWSO2NB43IF7" localSheetId="5" hidden="1">#REF!</definedName>
    <definedName name="BEx00BE8LZQJ7YE6TWSO2NB43IF7" localSheetId="2" hidden="1">#REF!</definedName>
    <definedName name="BEx00BE8LZQJ7YE6TWSO2NB43IF7" localSheetId="1" hidden="1">#REF!</definedName>
    <definedName name="BEx00BE8LZQJ7YE6TWSO2NB43IF7" localSheetId="3" hidden="1">#REF!</definedName>
    <definedName name="BEx00BE8LZQJ7YE6TWSO2NB43IF7" hidden="1">#REF!</definedName>
    <definedName name="BEx00S69VJH3S5NU0JXPOHT9M1ZG" localSheetId="4" hidden="1">#REF!</definedName>
    <definedName name="BEx00S69VJH3S5NU0JXPOHT9M1ZG" localSheetId="7" hidden="1">#REF!</definedName>
    <definedName name="BEx00S69VJH3S5NU0JXPOHT9M1ZG" localSheetId="0" hidden="1">#REF!</definedName>
    <definedName name="BEx00S69VJH3S5NU0JXPOHT9M1ZG" localSheetId="6" hidden="1">#REF!</definedName>
    <definedName name="BEx00S69VJH3S5NU0JXPOHT9M1ZG" localSheetId="5" hidden="1">#REF!</definedName>
    <definedName name="BEx00S69VJH3S5NU0JXPOHT9M1ZG" localSheetId="2" hidden="1">#REF!</definedName>
    <definedName name="BEx00S69VJH3S5NU0JXPOHT9M1ZG" localSheetId="1" hidden="1">#REF!</definedName>
    <definedName name="BEx00S69VJH3S5NU0JXPOHT9M1ZG" localSheetId="3" hidden="1">#REF!</definedName>
    <definedName name="BEx00S69VJH3S5NU0JXPOHT9M1ZG" hidden="1">#REF!</definedName>
    <definedName name="BEx00ZD99I4MRZCIFP7OBUA5T94M" localSheetId="4" hidden="1">#REF!</definedName>
    <definedName name="BEx00ZD99I4MRZCIFP7OBUA5T94M" localSheetId="7" hidden="1">#REF!</definedName>
    <definedName name="BEx00ZD99I4MRZCIFP7OBUA5T94M" localSheetId="0" hidden="1">#REF!</definedName>
    <definedName name="BEx00ZD99I4MRZCIFP7OBUA5T94M" localSheetId="6" hidden="1">#REF!</definedName>
    <definedName name="BEx00ZD99I4MRZCIFP7OBUA5T94M" localSheetId="5" hidden="1">#REF!</definedName>
    <definedName name="BEx00ZD99I4MRZCIFP7OBUA5T94M" localSheetId="2" hidden="1">#REF!</definedName>
    <definedName name="BEx00ZD99I4MRZCIFP7OBUA5T94M" localSheetId="1" hidden="1">#REF!</definedName>
    <definedName name="BEx00ZD99I4MRZCIFP7OBUA5T94M" localSheetId="3" hidden="1">#REF!</definedName>
    <definedName name="BEx00ZD99I4MRZCIFP7OBUA5T94M" hidden="1">#REF!</definedName>
    <definedName name="BEx010F2ILN0YUCUMZCM9Z3A0HSK" localSheetId="4" hidden="1">#REF!</definedName>
    <definedName name="BEx010F2ILN0YUCUMZCM9Z3A0HSK" localSheetId="7" hidden="1">#REF!</definedName>
    <definedName name="BEx010F2ILN0YUCUMZCM9Z3A0HSK" localSheetId="0" hidden="1">#REF!</definedName>
    <definedName name="BEx010F2ILN0YUCUMZCM9Z3A0HSK" localSheetId="6" hidden="1">#REF!</definedName>
    <definedName name="BEx010F2ILN0YUCUMZCM9Z3A0HSK" localSheetId="5" hidden="1">#REF!</definedName>
    <definedName name="BEx010F2ILN0YUCUMZCM9Z3A0HSK" localSheetId="2" hidden="1">#REF!</definedName>
    <definedName name="BEx010F2ILN0YUCUMZCM9Z3A0HSK" localSheetId="1" hidden="1">#REF!</definedName>
    <definedName name="BEx010F2ILN0YUCUMZCM9Z3A0HSK" localSheetId="3" hidden="1">#REF!</definedName>
    <definedName name="BEx010F2ILN0YUCUMZCM9Z3A0HSK" hidden="1">#REF!</definedName>
    <definedName name="BEx01BCTC0EGN36IDP6731IHS1NR" localSheetId="4" hidden="1">#REF!</definedName>
    <definedName name="BEx01BCTC0EGN36IDP6731IHS1NR" localSheetId="7" hidden="1">#REF!</definedName>
    <definedName name="BEx01BCTC0EGN36IDP6731IHS1NR" localSheetId="0" hidden="1">#REF!</definedName>
    <definedName name="BEx01BCTC0EGN36IDP6731IHS1NR" localSheetId="6" hidden="1">#REF!</definedName>
    <definedName name="BEx01BCTC0EGN36IDP6731IHS1NR" localSheetId="5" hidden="1">#REF!</definedName>
    <definedName name="BEx01BCTC0EGN36IDP6731IHS1NR" localSheetId="2" hidden="1">#REF!</definedName>
    <definedName name="BEx01BCTC0EGN36IDP6731IHS1NR" localSheetId="1" hidden="1">#REF!</definedName>
    <definedName name="BEx01BCTC0EGN36IDP6731IHS1NR" localSheetId="3" hidden="1">#REF!</definedName>
    <definedName name="BEx01BCTC0EGN36IDP6731IHS1NR" hidden="1">#REF!</definedName>
    <definedName name="BEx01EY9PMHTQOGNEBXNJ4L6KR3V" localSheetId="4" hidden="1">#REF!</definedName>
    <definedName name="BEx01EY9PMHTQOGNEBXNJ4L6KR3V" localSheetId="7" hidden="1">#REF!</definedName>
    <definedName name="BEx01EY9PMHTQOGNEBXNJ4L6KR3V" localSheetId="0" hidden="1">#REF!</definedName>
    <definedName name="BEx01EY9PMHTQOGNEBXNJ4L6KR3V" localSheetId="6" hidden="1">#REF!</definedName>
    <definedName name="BEx01EY9PMHTQOGNEBXNJ4L6KR3V" localSheetId="5" hidden="1">#REF!</definedName>
    <definedName name="BEx01EY9PMHTQOGNEBXNJ4L6KR3V" localSheetId="2" hidden="1">#REF!</definedName>
    <definedName name="BEx01EY9PMHTQOGNEBXNJ4L6KR3V" localSheetId="1" hidden="1">#REF!</definedName>
    <definedName name="BEx01EY9PMHTQOGNEBXNJ4L6KR3V" localSheetId="3" hidden="1">#REF!</definedName>
    <definedName name="BEx01EY9PMHTQOGNEBXNJ4L6KR3V" hidden="1">#REF!</definedName>
    <definedName name="BEx01PFX92X3TADAC3Z7XVS4PSIQ" localSheetId="4" hidden="1">#REF!</definedName>
    <definedName name="BEx01PFX92X3TADAC3Z7XVS4PSIQ" localSheetId="7" hidden="1">#REF!</definedName>
    <definedName name="BEx01PFX92X3TADAC3Z7XVS4PSIQ" localSheetId="0" hidden="1">#REF!</definedName>
    <definedName name="BEx01PFX92X3TADAC3Z7XVS4PSIQ" localSheetId="6" hidden="1">#REF!</definedName>
    <definedName name="BEx01PFX92X3TADAC3Z7XVS4PSIQ" localSheetId="5" hidden="1">#REF!</definedName>
    <definedName name="BEx01PFX92X3TADAC3Z7XVS4PSIQ" localSheetId="2" hidden="1">#REF!</definedName>
    <definedName name="BEx01PFX92X3TADAC3Z7XVS4PSIQ" localSheetId="1" hidden="1">#REF!</definedName>
    <definedName name="BEx01PFX92X3TADAC3Z7XVS4PSIQ" localSheetId="3" hidden="1">#REF!</definedName>
    <definedName name="BEx01PFX92X3TADAC3Z7XVS4PSIQ" hidden="1">#REF!</definedName>
    <definedName name="BEx01V4XF4GKNRSKY3C3714BF1I9" localSheetId="4" hidden="1">#REF!</definedName>
    <definedName name="BEx01V4XF4GKNRSKY3C3714BF1I9" localSheetId="7" hidden="1">#REF!</definedName>
    <definedName name="BEx01V4XF4GKNRSKY3C3714BF1I9" localSheetId="0" hidden="1">#REF!</definedName>
    <definedName name="BEx01V4XF4GKNRSKY3C3714BF1I9" localSheetId="6" hidden="1">#REF!</definedName>
    <definedName name="BEx01V4XF4GKNRSKY3C3714BF1I9" localSheetId="5" hidden="1">#REF!</definedName>
    <definedName name="BEx01V4XF4GKNRSKY3C3714BF1I9" localSheetId="2" hidden="1">#REF!</definedName>
    <definedName name="BEx01V4XF4GKNRSKY3C3714BF1I9" localSheetId="1" hidden="1">#REF!</definedName>
    <definedName name="BEx01V4XF4GKNRSKY3C3714BF1I9" localSheetId="3" hidden="1">#REF!</definedName>
    <definedName name="BEx01V4XF4GKNRSKY3C3714BF1I9" hidden="1">#REF!</definedName>
    <definedName name="BEx024FEU583GZO6O6PEZPWBH8K9" localSheetId="4" hidden="1">#REF!</definedName>
    <definedName name="BEx024FEU583GZO6O6PEZPWBH8K9" localSheetId="7" hidden="1">#REF!</definedName>
    <definedName name="BEx024FEU583GZO6O6PEZPWBH8K9" localSheetId="0" hidden="1">#REF!</definedName>
    <definedName name="BEx024FEU583GZO6O6PEZPWBH8K9" localSheetId="6" hidden="1">#REF!</definedName>
    <definedName name="BEx024FEU583GZO6O6PEZPWBH8K9" localSheetId="5" hidden="1">#REF!</definedName>
    <definedName name="BEx024FEU583GZO6O6PEZPWBH8K9" localSheetId="2" hidden="1">#REF!</definedName>
    <definedName name="BEx024FEU583GZO6O6PEZPWBH8K9" localSheetId="1" hidden="1">#REF!</definedName>
    <definedName name="BEx024FEU583GZO6O6PEZPWBH8K9" localSheetId="3" hidden="1">#REF!</definedName>
    <definedName name="BEx024FEU583GZO6O6PEZPWBH8K9" hidden="1">#REF!</definedName>
    <definedName name="BEx02Q0ACNPRXYKVFRXD326KUHO6" localSheetId="4" hidden="1">#REF!</definedName>
    <definedName name="BEx02Q0ACNPRXYKVFRXD326KUHO6" localSheetId="7" hidden="1">#REF!</definedName>
    <definedName name="BEx02Q0ACNPRXYKVFRXD326KUHO6" localSheetId="0" hidden="1">#REF!</definedName>
    <definedName name="BEx02Q0ACNPRXYKVFRXD326KUHO6" localSheetId="6" hidden="1">#REF!</definedName>
    <definedName name="BEx02Q0ACNPRXYKVFRXD326KUHO6" localSheetId="5" hidden="1">#REF!</definedName>
    <definedName name="BEx02Q0ACNPRXYKVFRXD326KUHO6" localSheetId="2" hidden="1">#REF!</definedName>
    <definedName name="BEx02Q0ACNPRXYKVFRXD326KUHO6" localSheetId="1" hidden="1">#REF!</definedName>
    <definedName name="BEx02Q0ACNPRXYKVFRXD326KUHO6" localSheetId="3" hidden="1">#REF!</definedName>
    <definedName name="BEx02Q0ACNPRXYKVFRXD326KUHO6" hidden="1">#REF!</definedName>
    <definedName name="BEx1EX77626ZWG2VT9PXHYPCPDJE" localSheetId="4" hidden="1">#REF!</definedName>
    <definedName name="BEx1EX77626ZWG2VT9PXHYPCPDJE" localSheetId="7" hidden="1">#REF!</definedName>
    <definedName name="BEx1EX77626ZWG2VT9PXHYPCPDJE" localSheetId="0" hidden="1">#REF!</definedName>
    <definedName name="BEx1EX77626ZWG2VT9PXHYPCPDJE" localSheetId="6" hidden="1">#REF!</definedName>
    <definedName name="BEx1EX77626ZWG2VT9PXHYPCPDJE" localSheetId="5" hidden="1">#REF!</definedName>
    <definedName name="BEx1EX77626ZWG2VT9PXHYPCPDJE" localSheetId="2" hidden="1">#REF!</definedName>
    <definedName name="BEx1EX77626ZWG2VT9PXHYPCPDJE" localSheetId="1" hidden="1">#REF!</definedName>
    <definedName name="BEx1EX77626ZWG2VT9PXHYPCPDJE" localSheetId="3" hidden="1">#REF!</definedName>
    <definedName name="BEx1EX77626ZWG2VT9PXHYPCPDJE" hidden="1">#REF!</definedName>
    <definedName name="BEx1J9N7XKIR6VW0J29GTC4TZEGL" localSheetId="4" hidden="1">#REF!</definedName>
    <definedName name="BEx1J9N7XKIR6VW0J29GTC4TZEGL" localSheetId="7" hidden="1">#REF!</definedName>
    <definedName name="BEx1J9N7XKIR6VW0J29GTC4TZEGL" localSheetId="0" hidden="1">#REF!</definedName>
    <definedName name="BEx1J9N7XKIR6VW0J29GTC4TZEGL" localSheetId="6" hidden="1">#REF!</definedName>
    <definedName name="BEx1J9N7XKIR6VW0J29GTC4TZEGL" localSheetId="5" hidden="1">#REF!</definedName>
    <definedName name="BEx1J9N7XKIR6VW0J29GTC4TZEGL" localSheetId="2" hidden="1">#REF!</definedName>
    <definedName name="BEx1J9N7XKIR6VW0J29GTC4TZEGL" localSheetId="1" hidden="1">#REF!</definedName>
    <definedName name="BEx1J9N7XKIR6VW0J29GTC4TZEGL" localSheetId="3" hidden="1">#REF!</definedName>
    <definedName name="BEx1J9N7XKIR6VW0J29GTC4TZEGL" hidden="1">#REF!</definedName>
    <definedName name="BEx1JIXPTVH628TZ44UBNWWJ5CA7" localSheetId="4" hidden="1">#REF!</definedName>
    <definedName name="BEx1JIXPTVH628TZ44UBNWWJ5CA7" localSheetId="7" hidden="1">#REF!</definedName>
    <definedName name="BEx1JIXPTVH628TZ44UBNWWJ5CA7" localSheetId="0" hidden="1">#REF!</definedName>
    <definedName name="BEx1JIXPTVH628TZ44UBNWWJ5CA7" localSheetId="6" hidden="1">#REF!</definedName>
    <definedName name="BEx1JIXPTVH628TZ44UBNWWJ5CA7" localSheetId="5" hidden="1">#REF!</definedName>
    <definedName name="BEx1JIXPTVH628TZ44UBNWWJ5CA7" localSheetId="2" hidden="1">#REF!</definedName>
    <definedName name="BEx1JIXPTVH628TZ44UBNWWJ5CA7" localSheetId="1" hidden="1">#REF!</definedName>
    <definedName name="BEx1JIXPTVH628TZ44UBNWWJ5CA7" localSheetId="3" hidden="1">#REF!</definedName>
    <definedName name="BEx1JIXPTVH628TZ44UBNWWJ5CA7" hidden="1">#REF!</definedName>
    <definedName name="BEx1JYYWIUIWPUJ9OXQJXCC202XR" localSheetId="4" hidden="1">#REF!</definedName>
    <definedName name="BEx1JYYWIUIWPUJ9OXQJXCC202XR" localSheetId="7" hidden="1">#REF!</definedName>
    <definedName name="BEx1JYYWIUIWPUJ9OXQJXCC202XR" localSheetId="0" hidden="1">#REF!</definedName>
    <definedName name="BEx1JYYWIUIWPUJ9OXQJXCC202XR" localSheetId="6" hidden="1">#REF!</definedName>
    <definedName name="BEx1JYYWIUIWPUJ9OXQJXCC202XR" localSheetId="5" hidden="1">#REF!</definedName>
    <definedName name="BEx1JYYWIUIWPUJ9OXQJXCC202XR" localSheetId="2" hidden="1">#REF!</definedName>
    <definedName name="BEx1JYYWIUIWPUJ9OXQJXCC202XR" localSheetId="1" hidden="1">#REF!</definedName>
    <definedName name="BEx1JYYWIUIWPUJ9OXQJXCC202XR" localSheetId="3" hidden="1">#REF!</definedName>
    <definedName name="BEx1JYYWIUIWPUJ9OXQJXCC202XR" hidden="1">#REF!</definedName>
    <definedName name="BEx1KQZNXL2RWME5FVRVQX1OGFVX" localSheetId="4" hidden="1">#REF!</definedName>
    <definedName name="BEx1KQZNXL2RWME5FVRVQX1OGFVX" localSheetId="7" hidden="1">#REF!</definedName>
    <definedName name="BEx1KQZNXL2RWME5FVRVQX1OGFVX" localSheetId="0" hidden="1">#REF!</definedName>
    <definedName name="BEx1KQZNXL2RWME5FVRVQX1OGFVX" localSheetId="6" hidden="1">#REF!</definedName>
    <definedName name="BEx1KQZNXL2RWME5FVRVQX1OGFVX" localSheetId="5" hidden="1">#REF!</definedName>
    <definedName name="BEx1KQZNXL2RWME5FVRVQX1OGFVX" localSheetId="2" hidden="1">#REF!</definedName>
    <definedName name="BEx1KQZNXL2RWME5FVRVQX1OGFVX" localSheetId="1" hidden="1">#REF!</definedName>
    <definedName name="BEx1KQZNXL2RWME5FVRVQX1OGFVX" localSheetId="3" hidden="1">#REF!</definedName>
    <definedName name="BEx1KQZNXL2RWME5FVRVQX1OGFVX" hidden="1">#REF!</definedName>
    <definedName name="BEx1MAVSPOTX5BWS749ZCTRNWWOW" localSheetId="4" hidden="1">#REF!</definedName>
    <definedName name="BEx1MAVSPOTX5BWS749ZCTRNWWOW" localSheetId="7" hidden="1">#REF!</definedName>
    <definedName name="BEx1MAVSPOTX5BWS749ZCTRNWWOW" localSheetId="0" hidden="1">#REF!</definedName>
    <definedName name="BEx1MAVSPOTX5BWS749ZCTRNWWOW" localSheetId="6" hidden="1">#REF!</definedName>
    <definedName name="BEx1MAVSPOTX5BWS749ZCTRNWWOW" localSheetId="5" hidden="1">#REF!</definedName>
    <definedName name="BEx1MAVSPOTX5BWS749ZCTRNWWOW" localSheetId="2" hidden="1">#REF!</definedName>
    <definedName name="BEx1MAVSPOTX5BWS749ZCTRNWWOW" localSheetId="1" hidden="1">#REF!</definedName>
    <definedName name="BEx1MAVSPOTX5BWS749ZCTRNWWOW" localSheetId="3" hidden="1">#REF!</definedName>
    <definedName name="BEx1MAVSPOTX5BWS749ZCTRNWWOW" hidden="1">#REF!</definedName>
    <definedName name="BEx1O2Q26KNAYDJGVGXLKWV289HV" localSheetId="4" hidden="1">#REF!</definedName>
    <definedName name="BEx1O2Q26KNAYDJGVGXLKWV289HV" localSheetId="7" hidden="1">#REF!</definedName>
    <definedName name="BEx1O2Q26KNAYDJGVGXLKWV289HV" localSheetId="0" hidden="1">#REF!</definedName>
    <definedName name="BEx1O2Q26KNAYDJGVGXLKWV289HV" localSheetId="6" hidden="1">#REF!</definedName>
    <definedName name="BEx1O2Q26KNAYDJGVGXLKWV289HV" localSheetId="5" hidden="1">#REF!</definedName>
    <definedName name="BEx1O2Q26KNAYDJGVGXLKWV289HV" localSheetId="2" hidden="1">#REF!</definedName>
    <definedName name="BEx1O2Q26KNAYDJGVGXLKWV289HV" localSheetId="1" hidden="1">#REF!</definedName>
    <definedName name="BEx1O2Q26KNAYDJGVGXLKWV289HV" localSheetId="3" hidden="1">#REF!</definedName>
    <definedName name="BEx1O2Q26KNAYDJGVGXLKWV289HV" hidden="1">#REF!</definedName>
    <definedName name="BEx1OOQYAT6VPE1NRT9G6NRHE5LW" localSheetId="4" hidden="1">#REF!</definedName>
    <definedName name="BEx1OOQYAT6VPE1NRT9G6NRHE5LW" localSheetId="7" hidden="1">#REF!</definedName>
    <definedName name="BEx1OOQYAT6VPE1NRT9G6NRHE5LW" localSheetId="0" hidden="1">#REF!</definedName>
    <definedName name="BEx1OOQYAT6VPE1NRT9G6NRHE5LW" localSheetId="6" hidden="1">#REF!</definedName>
    <definedName name="BEx1OOQYAT6VPE1NRT9G6NRHE5LW" localSheetId="5" hidden="1">#REF!</definedName>
    <definedName name="BEx1OOQYAT6VPE1NRT9G6NRHE5LW" localSheetId="2" hidden="1">#REF!</definedName>
    <definedName name="BEx1OOQYAT6VPE1NRT9G6NRHE5LW" localSheetId="1" hidden="1">#REF!</definedName>
    <definedName name="BEx1OOQYAT6VPE1NRT9G6NRHE5LW" localSheetId="3" hidden="1">#REF!</definedName>
    <definedName name="BEx1OOQYAT6VPE1NRT9G6NRHE5LW" hidden="1">#REF!</definedName>
    <definedName name="BEx1PKYT6CPC924667C3Q0V946Q5" localSheetId="4" hidden="1">#REF!</definedName>
    <definedName name="BEx1PKYT6CPC924667C3Q0V946Q5" localSheetId="7" hidden="1">#REF!</definedName>
    <definedName name="BEx1PKYT6CPC924667C3Q0V946Q5" localSheetId="0" hidden="1">#REF!</definedName>
    <definedName name="BEx1PKYT6CPC924667C3Q0V946Q5" localSheetId="6" hidden="1">#REF!</definedName>
    <definedName name="BEx1PKYT6CPC924667C3Q0V946Q5" localSheetId="5" hidden="1">#REF!</definedName>
    <definedName name="BEx1PKYT6CPC924667C3Q0V946Q5" localSheetId="2" hidden="1">#REF!</definedName>
    <definedName name="BEx1PKYT6CPC924667C3Q0V946Q5" localSheetId="1" hidden="1">#REF!</definedName>
    <definedName name="BEx1PKYT6CPC924667C3Q0V946Q5" localSheetId="3" hidden="1">#REF!</definedName>
    <definedName name="BEx1PKYT6CPC924667C3Q0V946Q5" hidden="1">#REF!</definedName>
    <definedName name="BEx1SM7K0SJ115CGGA23TPFBJ6S0" localSheetId="4" hidden="1">#REF!</definedName>
    <definedName name="BEx1SM7K0SJ115CGGA23TPFBJ6S0" localSheetId="7" hidden="1">#REF!</definedName>
    <definedName name="BEx1SM7K0SJ115CGGA23TPFBJ6S0" localSheetId="0" hidden="1">#REF!</definedName>
    <definedName name="BEx1SM7K0SJ115CGGA23TPFBJ6S0" localSheetId="6" hidden="1">#REF!</definedName>
    <definedName name="BEx1SM7K0SJ115CGGA23TPFBJ6S0" localSheetId="5" hidden="1">#REF!</definedName>
    <definedName name="BEx1SM7K0SJ115CGGA23TPFBJ6S0" localSheetId="2" hidden="1">#REF!</definedName>
    <definedName name="BEx1SM7K0SJ115CGGA23TPFBJ6S0" localSheetId="1" hidden="1">#REF!</definedName>
    <definedName name="BEx1SM7K0SJ115CGGA23TPFBJ6S0" localSheetId="3" hidden="1">#REF!</definedName>
    <definedName name="BEx1SM7K0SJ115CGGA23TPFBJ6S0" hidden="1">#REF!</definedName>
    <definedName name="BEx1TOV8IMGQ4RPXNOZX2J4JHZFU" localSheetId="4" hidden="1">#REF!</definedName>
    <definedName name="BEx1TOV8IMGQ4RPXNOZX2J4JHZFU" localSheetId="7" hidden="1">#REF!</definedName>
    <definedName name="BEx1TOV8IMGQ4RPXNOZX2J4JHZFU" localSheetId="0" hidden="1">#REF!</definedName>
    <definedName name="BEx1TOV8IMGQ4RPXNOZX2J4JHZFU" localSheetId="6" hidden="1">#REF!</definedName>
    <definedName name="BEx1TOV8IMGQ4RPXNOZX2J4JHZFU" localSheetId="5" hidden="1">#REF!</definedName>
    <definedName name="BEx1TOV8IMGQ4RPXNOZX2J4JHZFU" localSheetId="2" hidden="1">#REF!</definedName>
    <definedName name="BEx1TOV8IMGQ4RPXNOZX2J4JHZFU" localSheetId="1" hidden="1">#REF!</definedName>
    <definedName name="BEx1TOV8IMGQ4RPXNOZX2J4JHZFU" localSheetId="3" hidden="1">#REF!</definedName>
    <definedName name="BEx1TOV8IMGQ4RPXNOZX2J4JHZFU" hidden="1">#REF!</definedName>
    <definedName name="BEx1UXZ5KQJ6XTTTHBMRQQLF70B5" localSheetId="4" hidden="1">#REF!</definedName>
    <definedName name="BEx1UXZ5KQJ6XTTTHBMRQQLF70B5" localSheetId="7" hidden="1">#REF!</definedName>
    <definedName name="BEx1UXZ5KQJ6XTTTHBMRQQLF70B5" localSheetId="0" hidden="1">#REF!</definedName>
    <definedName name="BEx1UXZ5KQJ6XTTTHBMRQQLF70B5" localSheetId="6" hidden="1">#REF!</definedName>
    <definedName name="BEx1UXZ5KQJ6XTTTHBMRQQLF70B5" localSheetId="5" hidden="1">#REF!</definedName>
    <definedName name="BEx1UXZ5KQJ6XTTTHBMRQQLF70B5" localSheetId="2" hidden="1">#REF!</definedName>
    <definedName name="BEx1UXZ5KQJ6XTTTHBMRQQLF70B5" localSheetId="1" hidden="1">#REF!</definedName>
    <definedName name="BEx1UXZ5KQJ6XTTTHBMRQQLF70B5" localSheetId="3" hidden="1">#REF!</definedName>
    <definedName name="BEx1UXZ5KQJ6XTTTHBMRQQLF70B5" hidden="1">#REF!</definedName>
    <definedName name="BEx1VINH2P14JO1UCOP8UQ5Q7H2D" localSheetId="4" hidden="1">#REF!</definedName>
    <definedName name="BEx1VINH2P14JO1UCOP8UQ5Q7H2D" localSheetId="7" hidden="1">#REF!</definedName>
    <definedName name="BEx1VINH2P14JO1UCOP8UQ5Q7H2D" localSheetId="0" hidden="1">#REF!</definedName>
    <definedName name="BEx1VINH2P14JO1UCOP8UQ5Q7H2D" localSheetId="6" hidden="1">#REF!</definedName>
    <definedName name="BEx1VINH2P14JO1UCOP8UQ5Q7H2D" localSheetId="5" hidden="1">#REF!</definedName>
    <definedName name="BEx1VINH2P14JO1UCOP8UQ5Q7H2D" localSheetId="2" hidden="1">#REF!</definedName>
    <definedName name="BEx1VINH2P14JO1UCOP8UQ5Q7H2D" localSheetId="1" hidden="1">#REF!</definedName>
    <definedName name="BEx1VINH2P14JO1UCOP8UQ5Q7H2D" localSheetId="3" hidden="1">#REF!</definedName>
    <definedName name="BEx1VINH2P14JO1UCOP8UQ5Q7H2D" hidden="1">#REF!</definedName>
    <definedName name="BEx1VYDUI7IRFC205T8LM1SX59LT" localSheetId="4" hidden="1">#REF!</definedName>
    <definedName name="BEx1VYDUI7IRFC205T8LM1SX59LT" localSheetId="7" hidden="1">#REF!</definedName>
    <definedName name="BEx1VYDUI7IRFC205T8LM1SX59LT" localSheetId="0" hidden="1">#REF!</definedName>
    <definedName name="BEx1VYDUI7IRFC205T8LM1SX59LT" localSheetId="6" hidden="1">#REF!</definedName>
    <definedName name="BEx1VYDUI7IRFC205T8LM1SX59LT" localSheetId="5" hidden="1">#REF!</definedName>
    <definedName name="BEx1VYDUI7IRFC205T8LM1SX59LT" localSheetId="2" hidden="1">#REF!</definedName>
    <definedName name="BEx1VYDUI7IRFC205T8LM1SX59LT" localSheetId="1" hidden="1">#REF!</definedName>
    <definedName name="BEx1VYDUI7IRFC205T8LM1SX59LT" localSheetId="3" hidden="1">#REF!</definedName>
    <definedName name="BEx1VYDUI7IRFC205T8LM1SX59LT" hidden="1">#REF!</definedName>
    <definedName name="BEx1WCRRE2JKAEYQJTYSNZW95HF5" localSheetId="4" hidden="1">#REF!</definedName>
    <definedName name="BEx1WCRRE2JKAEYQJTYSNZW95HF5" localSheetId="7" hidden="1">#REF!</definedName>
    <definedName name="BEx1WCRRE2JKAEYQJTYSNZW95HF5" localSheetId="0" hidden="1">#REF!</definedName>
    <definedName name="BEx1WCRRE2JKAEYQJTYSNZW95HF5" localSheetId="6" hidden="1">#REF!</definedName>
    <definedName name="BEx1WCRRE2JKAEYQJTYSNZW95HF5" localSheetId="5" hidden="1">#REF!</definedName>
    <definedName name="BEx1WCRRE2JKAEYQJTYSNZW95HF5" localSheetId="2" hidden="1">#REF!</definedName>
    <definedName name="BEx1WCRRE2JKAEYQJTYSNZW95HF5" localSheetId="1" hidden="1">#REF!</definedName>
    <definedName name="BEx1WCRRE2JKAEYQJTYSNZW95HF5" localSheetId="3" hidden="1">#REF!</definedName>
    <definedName name="BEx1WCRRE2JKAEYQJTYSNZW95HF5" hidden="1">#REF!</definedName>
    <definedName name="BEx1X0LMOMJBZ7Z5KCFZ9TVV6FSZ" localSheetId="4" hidden="1">#REF!</definedName>
    <definedName name="BEx1X0LMOMJBZ7Z5KCFZ9TVV6FSZ" localSheetId="7" hidden="1">#REF!</definedName>
    <definedName name="BEx1X0LMOMJBZ7Z5KCFZ9TVV6FSZ" localSheetId="0" hidden="1">#REF!</definedName>
    <definedName name="BEx1X0LMOMJBZ7Z5KCFZ9TVV6FSZ" localSheetId="6" hidden="1">#REF!</definedName>
    <definedName name="BEx1X0LMOMJBZ7Z5KCFZ9TVV6FSZ" localSheetId="5" hidden="1">#REF!</definedName>
    <definedName name="BEx1X0LMOMJBZ7Z5KCFZ9TVV6FSZ" localSheetId="2" hidden="1">#REF!</definedName>
    <definedName name="BEx1X0LMOMJBZ7Z5KCFZ9TVV6FSZ" localSheetId="1" hidden="1">#REF!</definedName>
    <definedName name="BEx1X0LMOMJBZ7Z5KCFZ9TVV6FSZ" localSheetId="3" hidden="1">#REF!</definedName>
    <definedName name="BEx1X0LMOMJBZ7Z5KCFZ9TVV6FSZ" hidden="1">#REF!</definedName>
    <definedName name="BEx1XDMVP2GKNREY4YQ545L46MSA" localSheetId="4" hidden="1">#REF!</definedName>
    <definedName name="BEx1XDMVP2GKNREY4YQ545L46MSA" localSheetId="7" hidden="1">#REF!</definedName>
    <definedName name="BEx1XDMVP2GKNREY4YQ545L46MSA" localSheetId="0" hidden="1">#REF!</definedName>
    <definedName name="BEx1XDMVP2GKNREY4YQ545L46MSA" localSheetId="6" hidden="1">#REF!</definedName>
    <definedName name="BEx1XDMVP2GKNREY4YQ545L46MSA" localSheetId="5" hidden="1">#REF!</definedName>
    <definedName name="BEx1XDMVP2GKNREY4YQ545L46MSA" localSheetId="2" hidden="1">#REF!</definedName>
    <definedName name="BEx1XDMVP2GKNREY4YQ545L46MSA" localSheetId="1" hidden="1">#REF!</definedName>
    <definedName name="BEx1XDMVP2GKNREY4YQ545L46MSA" localSheetId="3" hidden="1">#REF!</definedName>
    <definedName name="BEx1XDMVP2GKNREY4YQ545L46MSA" hidden="1">#REF!</definedName>
    <definedName name="BEx3BVULBZGBPD0HSWGJK5VJFA4I" localSheetId="4" hidden="1">#REF!</definedName>
    <definedName name="BEx3BVULBZGBPD0HSWGJK5VJFA4I" localSheetId="7" hidden="1">#REF!</definedName>
    <definedName name="BEx3BVULBZGBPD0HSWGJK5VJFA4I" localSheetId="0" hidden="1">#REF!</definedName>
    <definedName name="BEx3BVULBZGBPD0HSWGJK5VJFA4I" localSheetId="6" hidden="1">#REF!</definedName>
    <definedName name="BEx3BVULBZGBPD0HSWGJK5VJFA4I" localSheetId="5" hidden="1">#REF!</definedName>
    <definedName name="BEx3BVULBZGBPD0HSWGJK5VJFA4I" localSheetId="2" hidden="1">#REF!</definedName>
    <definedName name="BEx3BVULBZGBPD0HSWGJK5VJFA4I" localSheetId="1" hidden="1">#REF!</definedName>
    <definedName name="BEx3BVULBZGBPD0HSWGJK5VJFA4I" localSheetId="3" hidden="1">#REF!</definedName>
    <definedName name="BEx3BVULBZGBPD0HSWGJK5VJFA4I" hidden="1">#REF!</definedName>
    <definedName name="BEx3CGODYY7WQ0PE0WHQVTKGYI72" localSheetId="4" hidden="1">#REF!</definedName>
    <definedName name="BEx3CGODYY7WQ0PE0WHQVTKGYI72" localSheetId="7" hidden="1">#REF!</definedName>
    <definedName name="BEx3CGODYY7WQ0PE0WHQVTKGYI72" localSheetId="0" hidden="1">#REF!</definedName>
    <definedName name="BEx3CGODYY7WQ0PE0WHQVTKGYI72" localSheetId="6" hidden="1">#REF!</definedName>
    <definedName name="BEx3CGODYY7WQ0PE0WHQVTKGYI72" localSheetId="5" hidden="1">#REF!</definedName>
    <definedName name="BEx3CGODYY7WQ0PE0WHQVTKGYI72" localSheetId="2" hidden="1">#REF!</definedName>
    <definedName name="BEx3CGODYY7WQ0PE0WHQVTKGYI72" localSheetId="1" hidden="1">#REF!</definedName>
    <definedName name="BEx3CGODYY7WQ0PE0WHQVTKGYI72" localSheetId="3" hidden="1">#REF!</definedName>
    <definedName name="BEx3CGODYY7WQ0PE0WHQVTKGYI72" hidden="1">#REF!</definedName>
    <definedName name="BEx3DWTRC18J21Z1NHMQIVOXN31H" localSheetId="4" hidden="1">#REF!</definedName>
    <definedName name="BEx3DWTRC18J21Z1NHMQIVOXN31H" localSheetId="7" hidden="1">#REF!</definedName>
    <definedName name="BEx3DWTRC18J21Z1NHMQIVOXN31H" localSheetId="0" hidden="1">#REF!</definedName>
    <definedName name="BEx3DWTRC18J21Z1NHMQIVOXN31H" localSheetId="6" hidden="1">#REF!</definedName>
    <definedName name="BEx3DWTRC18J21Z1NHMQIVOXN31H" localSheetId="5" hidden="1">#REF!</definedName>
    <definedName name="BEx3DWTRC18J21Z1NHMQIVOXN31H" localSheetId="2" hidden="1">#REF!</definedName>
    <definedName name="BEx3DWTRC18J21Z1NHMQIVOXN31H" localSheetId="1" hidden="1">#REF!</definedName>
    <definedName name="BEx3DWTRC18J21Z1NHMQIVOXN31H" localSheetId="3" hidden="1">#REF!</definedName>
    <definedName name="BEx3DWTRC18J21Z1NHMQIVOXN31H" hidden="1">#REF!</definedName>
    <definedName name="BEx3E1RPNNJUXSFI6RY1NABYTRWC" localSheetId="4" hidden="1">#REF!</definedName>
    <definedName name="BEx3E1RPNNJUXSFI6RY1NABYTRWC" localSheetId="7" hidden="1">#REF!</definedName>
    <definedName name="BEx3E1RPNNJUXSFI6RY1NABYTRWC" localSheetId="0" hidden="1">#REF!</definedName>
    <definedName name="BEx3E1RPNNJUXSFI6RY1NABYTRWC" localSheetId="6" hidden="1">#REF!</definedName>
    <definedName name="BEx3E1RPNNJUXSFI6RY1NABYTRWC" localSheetId="5" hidden="1">#REF!</definedName>
    <definedName name="BEx3E1RPNNJUXSFI6RY1NABYTRWC" localSheetId="2" hidden="1">#REF!</definedName>
    <definedName name="BEx3E1RPNNJUXSFI6RY1NABYTRWC" localSheetId="1" hidden="1">#REF!</definedName>
    <definedName name="BEx3E1RPNNJUXSFI6RY1NABYTRWC" localSheetId="3" hidden="1">#REF!</definedName>
    <definedName name="BEx3E1RPNNJUXSFI6RY1NABYTRWC" hidden="1">#REF!</definedName>
    <definedName name="BEx3E69L2RHTYAB16JOM4E13X5DE" localSheetId="4" hidden="1">#REF!</definedName>
    <definedName name="BEx3E69L2RHTYAB16JOM4E13X5DE" localSheetId="7" hidden="1">#REF!</definedName>
    <definedName name="BEx3E69L2RHTYAB16JOM4E13X5DE" localSheetId="0" hidden="1">#REF!</definedName>
    <definedName name="BEx3E69L2RHTYAB16JOM4E13X5DE" localSheetId="6" hidden="1">#REF!</definedName>
    <definedName name="BEx3E69L2RHTYAB16JOM4E13X5DE" localSheetId="5" hidden="1">#REF!</definedName>
    <definedName name="BEx3E69L2RHTYAB16JOM4E13X5DE" localSheetId="2" hidden="1">#REF!</definedName>
    <definedName name="BEx3E69L2RHTYAB16JOM4E13X5DE" localSheetId="1" hidden="1">#REF!</definedName>
    <definedName name="BEx3E69L2RHTYAB16JOM4E13X5DE" localSheetId="3" hidden="1">#REF!</definedName>
    <definedName name="BEx3E69L2RHTYAB16JOM4E13X5DE" hidden="1">#REF!</definedName>
    <definedName name="BEx3EMLNHKOJ6IEPGDAKVWLBDVNZ" localSheetId="4" hidden="1">#REF!</definedName>
    <definedName name="BEx3EMLNHKOJ6IEPGDAKVWLBDVNZ" localSheetId="7" hidden="1">#REF!</definedName>
    <definedName name="BEx3EMLNHKOJ6IEPGDAKVWLBDVNZ" localSheetId="0" hidden="1">#REF!</definedName>
    <definedName name="BEx3EMLNHKOJ6IEPGDAKVWLBDVNZ" localSheetId="6" hidden="1">#REF!</definedName>
    <definedName name="BEx3EMLNHKOJ6IEPGDAKVWLBDVNZ" localSheetId="5" hidden="1">#REF!</definedName>
    <definedName name="BEx3EMLNHKOJ6IEPGDAKVWLBDVNZ" localSheetId="2" hidden="1">#REF!</definedName>
    <definedName name="BEx3EMLNHKOJ6IEPGDAKVWLBDVNZ" localSheetId="1" hidden="1">#REF!</definedName>
    <definedName name="BEx3EMLNHKOJ6IEPGDAKVWLBDVNZ" localSheetId="3" hidden="1">#REF!</definedName>
    <definedName name="BEx3EMLNHKOJ6IEPGDAKVWLBDVNZ" hidden="1">#REF!</definedName>
    <definedName name="BEx3FERR16X5GSOZSEPOAPI0LN3N" localSheetId="4" hidden="1">#REF!</definedName>
    <definedName name="BEx3FERR16X5GSOZSEPOAPI0LN3N" localSheetId="7" hidden="1">#REF!</definedName>
    <definedName name="BEx3FERR16X5GSOZSEPOAPI0LN3N" localSheetId="0" hidden="1">#REF!</definedName>
    <definedName name="BEx3FERR16X5GSOZSEPOAPI0LN3N" localSheetId="6" hidden="1">#REF!</definedName>
    <definedName name="BEx3FERR16X5GSOZSEPOAPI0LN3N" localSheetId="5" hidden="1">#REF!</definedName>
    <definedName name="BEx3FERR16X5GSOZSEPOAPI0LN3N" localSheetId="2" hidden="1">#REF!</definedName>
    <definedName name="BEx3FERR16X5GSOZSEPOAPI0LN3N" localSheetId="1" hidden="1">#REF!</definedName>
    <definedName name="BEx3FERR16X5GSOZSEPOAPI0LN3N" localSheetId="3" hidden="1">#REF!</definedName>
    <definedName name="BEx3FERR16X5GSOZSEPOAPI0LN3N" hidden="1">#REF!</definedName>
    <definedName name="BEx3G61NANPDJE425AUYFOBUGMPD" localSheetId="4" hidden="1">#REF!</definedName>
    <definedName name="BEx3G61NANPDJE425AUYFOBUGMPD" localSheetId="7" hidden="1">#REF!</definedName>
    <definedName name="BEx3G61NANPDJE425AUYFOBUGMPD" localSheetId="0" hidden="1">#REF!</definedName>
    <definedName name="BEx3G61NANPDJE425AUYFOBUGMPD" localSheetId="6" hidden="1">#REF!</definedName>
    <definedName name="BEx3G61NANPDJE425AUYFOBUGMPD" localSheetId="5" hidden="1">#REF!</definedName>
    <definedName name="BEx3G61NANPDJE425AUYFOBUGMPD" localSheetId="2" hidden="1">#REF!</definedName>
    <definedName name="BEx3G61NANPDJE425AUYFOBUGMPD" localSheetId="1" hidden="1">#REF!</definedName>
    <definedName name="BEx3G61NANPDJE425AUYFOBUGMPD" localSheetId="3" hidden="1">#REF!</definedName>
    <definedName name="BEx3G61NANPDJE425AUYFOBUGMPD" hidden="1">#REF!</definedName>
    <definedName name="BEx3HQU64EU8MQAYVE5D7N431X1Q" localSheetId="4" hidden="1">#REF!</definedName>
    <definedName name="BEx3HQU64EU8MQAYVE5D7N431X1Q" localSheetId="7" hidden="1">#REF!</definedName>
    <definedName name="BEx3HQU64EU8MQAYVE5D7N431X1Q" localSheetId="0" hidden="1">#REF!</definedName>
    <definedName name="BEx3HQU64EU8MQAYVE5D7N431X1Q" localSheetId="6" hidden="1">#REF!</definedName>
    <definedName name="BEx3HQU64EU8MQAYVE5D7N431X1Q" localSheetId="5" hidden="1">#REF!</definedName>
    <definedName name="BEx3HQU64EU8MQAYVE5D7N431X1Q" localSheetId="2" hidden="1">#REF!</definedName>
    <definedName name="BEx3HQU64EU8MQAYVE5D7N431X1Q" localSheetId="1" hidden="1">#REF!</definedName>
    <definedName name="BEx3HQU64EU8MQAYVE5D7N431X1Q" localSheetId="3" hidden="1">#REF!</definedName>
    <definedName name="BEx3HQU64EU8MQAYVE5D7N431X1Q" hidden="1">#REF!</definedName>
    <definedName name="BEx3IP5IGJ175DUUV7W1H1QK3G7F" localSheetId="4" hidden="1">#REF!</definedName>
    <definedName name="BEx3IP5IGJ175DUUV7W1H1QK3G7F" localSheetId="7" hidden="1">#REF!</definedName>
    <definedName name="BEx3IP5IGJ175DUUV7W1H1QK3G7F" localSheetId="0" hidden="1">#REF!</definedName>
    <definedName name="BEx3IP5IGJ175DUUV7W1H1QK3G7F" localSheetId="6" hidden="1">#REF!</definedName>
    <definedName name="BEx3IP5IGJ175DUUV7W1H1QK3G7F" localSheetId="5" hidden="1">#REF!</definedName>
    <definedName name="BEx3IP5IGJ175DUUV7W1H1QK3G7F" localSheetId="2" hidden="1">#REF!</definedName>
    <definedName name="BEx3IP5IGJ175DUUV7W1H1QK3G7F" localSheetId="1" hidden="1">#REF!</definedName>
    <definedName name="BEx3IP5IGJ175DUUV7W1H1QK3G7F" localSheetId="3" hidden="1">#REF!</definedName>
    <definedName name="BEx3IP5IGJ175DUUV7W1H1QK3G7F" hidden="1">#REF!</definedName>
    <definedName name="BEx3IXP3WMB2ZH6KCW4MZ0C0YI8P" localSheetId="4" hidden="1">#REF!</definedName>
    <definedName name="BEx3IXP3WMB2ZH6KCW4MZ0C0YI8P" localSheetId="7" hidden="1">#REF!</definedName>
    <definedName name="BEx3IXP3WMB2ZH6KCW4MZ0C0YI8P" localSheetId="0" hidden="1">#REF!</definedName>
    <definedName name="BEx3IXP3WMB2ZH6KCW4MZ0C0YI8P" localSheetId="6" hidden="1">#REF!</definedName>
    <definedName name="BEx3IXP3WMB2ZH6KCW4MZ0C0YI8P" localSheetId="5" hidden="1">#REF!</definedName>
    <definedName name="BEx3IXP3WMB2ZH6KCW4MZ0C0YI8P" localSheetId="2" hidden="1">#REF!</definedName>
    <definedName name="BEx3IXP3WMB2ZH6KCW4MZ0C0YI8P" localSheetId="1" hidden="1">#REF!</definedName>
    <definedName name="BEx3IXP3WMB2ZH6KCW4MZ0C0YI8P" localSheetId="3" hidden="1">#REF!</definedName>
    <definedName name="BEx3IXP3WMB2ZH6KCW4MZ0C0YI8P" hidden="1">#REF!</definedName>
    <definedName name="BEx3IZN5SXY0M67KUTLZLJY4PNPI" localSheetId="4" hidden="1">#REF!</definedName>
    <definedName name="BEx3IZN5SXY0M67KUTLZLJY4PNPI" localSheetId="7" hidden="1">#REF!</definedName>
    <definedName name="BEx3IZN5SXY0M67KUTLZLJY4PNPI" localSheetId="0" hidden="1">#REF!</definedName>
    <definedName name="BEx3IZN5SXY0M67KUTLZLJY4PNPI" localSheetId="6" hidden="1">#REF!</definedName>
    <definedName name="BEx3IZN5SXY0M67KUTLZLJY4PNPI" localSheetId="5" hidden="1">#REF!</definedName>
    <definedName name="BEx3IZN5SXY0M67KUTLZLJY4PNPI" localSheetId="2" hidden="1">#REF!</definedName>
    <definedName name="BEx3IZN5SXY0M67KUTLZLJY4PNPI" localSheetId="1" hidden="1">#REF!</definedName>
    <definedName name="BEx3IZN5SXY0M67KUTLZLJY4PNPI" localSheetId="3" hidden="1">#REF!</definedName>
    <definedName name="BEx3IZN5SXY0M67KUTLZLJY4PNPI" hidden="1">#REF!</definedName>
    <definedName name="BEx3JVPHD66R1K527Z4VPFCWMH72" localSheetId="4" hidden="1">[2]osnovni!#REF!</definedName>
    <definedName name="BEx3JVPHD66R1K527Z4VPFCWMH72" localSheetId="7" hidden="1">[2]osnovni!#REF!</definedName>
    <definedName name="BEx3JVPHD66R1K527Z4VPFCWMH72" localSheetId="0" hidden="1">[2]osnovni!#REF!</definedName>
    <definedName name="BEx3JVPHD66R1K527Z4VPFCWMH72" localSheetId="6" hidden="1">[2]osnovni!#REF!</definedName>
    <definedName name="BEx3JVPHD66R1K527Z4VPFCWMH72" localSheetId="5" hidden="1">[2]osnovni!#REF!</definedName>
    <definedName name="BEx3JVPHD66R1K527Z4VPFCWMH72" localSheetId="2" hidden="1">[2]osnovni!#REF!</definedName>
    <definedName name="BEx3JVPHD66R1K527Z4VPFCWMH72" localSheetId="1" hidden="1">[2]osnovni!#REF!</definedName>
    <definedName name="BEx3JVPHD66R1K527Z4VPFCWMH72" localSheetId="3" hidden="1">[2]osnovni!#REF!</definedName>
    <definedName name="BEx3JVPHD66R1K527Z4VPFCWMH72" hidden="1">[2]osnovni!#REF!</definedName>
    <definedName name="BEx3K9CIDIN43VW201SO1GH1JZRI" localSheetId="4" hidden="1">#REF!</definedName>
    <definedName name="BEx3K9CIDIN43VW201SO1GH1JZRI" localSheetId="7" hidden="1">#REF!</definedName>
    <definedName name="BEx3K9CIDIN43VW201SO1GH1JZRI" localSheetId="0" hidden="1">#REF!</definedName>
    <definedName name="BEx3K9CIDIN43VW201SO1GH1JZRI" localSheetId="6" hidden="1">#REF!</definedName>
    <definedName name="BEx3K9CIDIN43VW201SO1GH1JZRI" localSheetId="5" hidden="1">#REF!</definedName>
    <definedName name="BEx3K9CIDIN43VW201SO1GH1JZRI" localSheetId="2" hidden="1">#REF!</definedName>
    <definedName name="BEx3K9CIDIN43VW201SO1GH1JZRI" localSheetId="1" hidden="1">#REF!</definedName>
    <definedName name="BEx3K9CIDIN43VW201SO1GH1JZRI" localSheetId="3" hidden="1">#REF!</definedName>
    <definedName name="BEx3K9CIDIN43VW201SO1GH1JZRI" hidden="1">#REF!</definedName>
    <definedName name="BEx3LSN3S00T8A5EAQTRGY9J31C0" localSheetId="4" hidden="1">#REF!</definedName>
    <definedName name="BEx3LSN3S00T8A5EAQTRGY9J31C0" localSheetId="7" hidden="1">#REF!</definedName>
    <definedName name="BEx3LSN3S00T8A5EAQTRGY9J31C0" localSheetId="0" hidden="1">#REF!</definedName>
    <definedName name="BEx3LSN3S00T8A5EAQTRGY9J31C0" localSheetId="6" hidden="1">#REF!</definedName>
    <definedName name="BEx3LSN3S00T8A5EAQTRGY9J31C0" localSheetId="5" hidden="1">#REF!</definedName>
    <definedName name="BEx3LSN3S00T8A5EAQTRGY9J31C0" localSheetId="2" hidden="1">#REF!</definedName>
    <definedName name="BEx3LSN3S00T8A5EAQTRGY9J31C0" localSheetId="1" hidden="1">#REF!</definedName>
    <definedName name="BEx3LSN3S00T8A5EAQTRGY9J31C0" localSheetId="3" hidden="1">#REF!</definedName>
    <definedName name="BEx3LSN3S00T8A5EAQTRGY9J31C0" hidden="1">#REF!</definedName>
    <definedName name="BEx3NI2TCIES1GZONCERWUWAD48G" localSheetId="4" hidden="1">#REF!</definedName>
    <definedName name="BEx3NI2TCIES1GZONCERWUWAD48G" localSheetId="7" hidden="1">#REF!</definedName>
    <definedName name="BEx3NI2TCIES1GZONCERWUWAD48G" localSheetId="0" hidden="1">#REF!</definedName>
    <definedName name="BEx3NI2TCIES1GZONCERWUWAD48G" localSheetId="6" hidden="1">#REF!</definedName>
    <definedName name="BEx3NI2TCIES1GZONCERWUWAD48G" localSheetId="5" hidden="1">#REF!</definedName>
    <definedName name="BEx3NI2TCIES1GZONCERWUWAD48G" localSheetId="2" hidden="1">#REF!</definedName>
    <definedName name="BEx3NI2TCIES1GZONCERWUWAD48G" localSheetId="1" hidden="1">#REF!</definedName>
    <definedName name="BEx3NI2TCIES1GZONCERWUWAD48G" localSheetId="3" hidden="1">#REF!</definedName>
    <definedName name="BEx3NI2TCIES1GZONCERWUWAD48G" hidden="1">#REF!</definedName>
    <definedName name="BEx3OS2WXW2F45AVVWIT9F6IOSLF" localSheetId="4" hidden="1">#REF!</definedName>
    <definedName name="BEx3OS2WXW2F45AVVWIT9F6IOSLF" localSheetId="7" hidden="1">#REF!</definedName>
    <definedName name="BEx3OS2WXW2F45AVVWIT9F6IOSLF" localSheetId="0" hidden="1">#REF!</definedName>
    <definedName name="BEx3OS2WXW2F45AVVWIT9F6IOSLF" localSheetId="6" hidden="1">#REF!</definedName>
    <definedName name="BEx3OS2WXW2F45AVVWIT9F6IOSLF" localSheetId="5" hidden="1">#REF!</definedName>
    <definedName name="BEx3OS2WXW2F45AVVWIT9F6IOSLF" localSheetId="2" hidden="1">#REF!</definedName>
    <definedName name="BEx3OS2WXW2F45AVVWIT9F6IOSLF" localSheetId="1" hidden="1">#REF!</definedName>
    <definedName name="BEx3OS2WXW2F45AVVWIT9F6IOSLF" localSheetId="3" hidden="1">#REF!</definedName>
    <definedName name="BEx3OS2WXW2F45AVVWIT9F6IOSLF" hidden="1">#REF!</definedName>
    <definedName name="BEx3OXH4FLI5UMMLO4IM1GRFZ5AL" localSheetId="4" hidden="1">#REF!</definedName>
    <definedName name="BEx3OXH4FLI5UMMLO4IM1GRFZ5AL" localSheetId="7" hidden="1">#REF!</definedName>
    <definedName name="BEx3OXH4FLI5UMMLO4IM1GRFZ5AL" localSheetId="0" hidden="1">#REF!</definedName>
    <definedName name="BEx3OXH4FLI5UMMLO4IM1GRFZ5AL" localSheetId="6" hidden="1">#REF!</definedName>
    <definedName name="BEx3OXH4FLI5UMMLO4IM1GRFZ5AL" localSheetId="5" hidden="1">#REF!</definedName>
    <definedName name="BEx3OXH4FLI5UMMLO4IM1GRFZ5AL" localSheetId="2" hidden="1">#REF!</definedName>
    <definedName name="BEx3OXH4FLI5UMMLO4IM1GRFZ5AL" localSheetId="1" hidden="1">#REF!</definedName>
    <definedName name="BEx3OXH4FLI5UMMLO4IM1GRFZ5AL" localSheetId="3" hidden="1">#REF!</definedName>
    <definedName name="BEx3OXH4FLI5UMMLO4IM1GRFZ5AL" hidden="1">#REF!</definedName>
    <definedName name="BEx3PB45IAGTPSN6O4INW0WGOHXB" localSheetId="4" hidden="1">#REF!</definedName>
    <definedName name="BEx3PB45IAGTPSN6O4INW0WGOHXB" localSheetId="7" hidden="1">#REF!</definedName>
    <definedName name="BEx3PB45IAGTPSN6O4INW0WGOHXB" localSheetId="0" hidden="1">#REF!</definedName>
    <definedName name="BEx3PB45IAGTPSN6O4INW0WGOHXB" localSheetId="6" hidden="1">#REF!</definedName>
    <definedName name="BEx3PB45IAGTPSN6O4INW0WGOHXB" localSheetId="5" hidden="1">#REF!</definedName>
    <definedName name="BEx3PB45IAGTPSN6O4INW0WGOHXB" localSheetId="2" hidden="1">#REF!</definedName>
    <definedName name="BEx3PB45IAGTPSN6O4INW0WGOHXB" localSheetId="1" hidden="1">#REF!</definedName>
    <definedName name="BEx3PB45IAGTPSN6O4INW0WGOHXB" localSheetId="3" hidden="1">#REF!</definedName>
    <definedName name="BEx3PB45IAGTPSN6O4INW0WGOHXB" hidden="1">#REF!</definedName>
    <definedName name="BEx3PVXZWEUYXZSUAT499E6ZXQNT" localSheetId="4" hidden="1">#REF!</definedName>
    <definedName name="BEx3PVXZWEUYXZSUAT499E6ZXQNT" localSheetId="7" hidden="1">#REF!</definedName>
    <definedName name="BEx3PVXZWEUYXZSUAT499E6ZXQNT" localSheetId="0" hidden="1">#REF!</definedName>
    <definedName name="BEx3PVXZWEUYXZSUAT499E6ZXQNT" localSheetId="6" hidden="1">#REF!</definedName>
    <definedName name="BEx3PVXZWEUYXZSUAT499E6ZXQNT" localSheetId="5" hidden="1">#REF!</definedName>
    <definedName name="BEx3PVXZWEUYXZSUAT499E6ZXQNT" localSheetId="2" hidden="1">#REF!</definedName>
    <definedName name="BEx3PVXZWEUYXZSUAT499E6ZXQNT" localSheetId="1" hidden="1">#REF!</definedName>
    <definedName name="BEx3PVXZWEUYXZSUAT499E6ZXQNT" localSheetId="3" hidden="1">#REF!</definedName>
    <definedName name="BEx3PVXZWEUYXZSUAT499E6ZXQNT" hidden="1">#REF!</definedName>
    <definedName name="BEx3Q3VSX8LAYP9QLNH82YA4EOMD" localSheetId="4" hidden="1">#REF!</definedName>
    <definedName name="BEx3Q3VSX8LAYP9QLNH82YA4EOMD" localSheetId="7" hidden="1">#REF!</definedName>
    <definedName name="BEx3Q3VSX8LAYP9QLNH82YA4EOMD" localSheetId="0" hidden="1">#REF!</definedName>
    <definedName name="BEx3Q3VSX8LAYP9QLNH82YA4EOMD" localSheetId="6" hidden="1">#REF!</definedName>
    <definedName name="BEx3Q3VSX8LAYP9QLNH82YA4EOMD" localSheetId="5" hidden="1">#REF!</definedName>
    <definedName name="BEx3Q3VSX8LAYP9QLNH82YA4EOMD" localSheetId="2" hidden="1">#REF!</definedName>
    <definedName name="BEx3Q3VSX8LAYP9QLNH82YA4EOMD" localSheetId="1" hidden="1">#REF!</definedName>
    <definedName name="BEx3Q3VSX8LAYP9QLNH82YA4EOMD" localSheetId="3" hidden="1">#REF!</definedName>
    <definedName name="BEx3Q3VSX8LAYP9QLNH82YA4EOMD" hidden="1">#REF!</definedName>
    <definedName name="BEx3R4018GAUUD7HDPQ4HAHKEYYM" localSheetId="4" hidden="1">[2]osnovni!#REF!</definedName>
    <definedName name="BEx3R4018GAUUD7HDPQ4HAHKEYYM" localSheetId="7" hidden="1">[2]osnovni!#REF!</definedName>
    <definedName name="BEx3R4018GAUUD7HDPQ4HAHKEYYM" localSheetId="0" hidden="1">[2]osnovni!#REF!</definedName>
    <definedName name="BEx3R4018GAUUD7HDPQ4HAHKEYYM" localSheetId="6" hidden="1">[2]osnovni!#REF!</definedName>
    <definedName name="BEx3R4018GAUUD7HDPQ4HAHKEYYM" localSheetId="5" hidden="1">[2]osnovni!#REF!</definedName>
    <definedName name="BEx3R4018GAUUD7HDPQ4HAHKEYYM" localSheetId="2" hidden="1">[2]osnovni!#REF!</definedName>
    <definedName name="BEx3R4018GAUUD7HDPQ4HAHKEYYM" localSheetId="1" hidden="1">[2]osnovni!#REF!</definedName>
    <definedName name="BEx3R4018GAUUD7HDPQ4HAHKEYYM" localSheetId="3" hidden="1">[2]osnovni!#REF!</definedName>
    <definedName name="BEx3R4018GAUUD7HDPQ4HAHKEYYM" hidden="1">[2]osnovni!#REF!</definedName>
    <definedName name="BEx3RT0VBW13EDUY0RZWXMWOQDWL" localSheetId="4" hidden="1">#REF!</definedName>
    <definedName name="BEx3RT0VBW13EDUY0RZWXMWOQDWL" localSheetId="7" hidden="1">#REF!</definedName>
    <definedName name="BEx3RT0VBW13EDUY0RZWXMWOQDWL" localSheetId="0" hidden="1">#REF!</definedName>
    <definedName name="BEx3RT0VBW13EDUY0RZWXMWOQDWL" localSheetId="6" hidden="1">#REF!</definedName>
    <definedName name="BEx3RT0VBW13EDUY0RZWXMWOQDWL" localSheetId="5" hidden="1">#REF!</definedName>
    <definedName name="BEx3RT0VBW13EDUY0RZWXMWOQDWL" localSheetId="2" hidden="1">#REF!</definedName>
    <definedName name="BEx3RT0VBW13EDUY0RZWXMWOQDWL" localSheetId="1" hidden="1">#REF!</definedName>
    <definedName name="BEx3RT0VBW13EDUY0RZWXMWOQDWL" localSheetId="3" hidden="1">#REF!</definedName>
    <definedName name="BEx3RT0VBW13EDUY0RZWXMWOQDWL" hidden="1">#REF!</definedName>
    <definedName name="BEx3RT0W7OJBCNTKAKX7RECWSVW0" localSheetId="4" hidden="1">#REF!</definedName>
    <definedName name="BEx3RT0W7OJBCNTKAKX7RECWSVW0" localSheetId="7" hidden="1">#REF!</definedName>
    <definedName name="BEx3RT0W7OJBCNTKAKX7RECWSVW0" localSheetId="0" hidden="1">#REF!</definedName>
    <definedName name="BEx3RT0W7OJBCNTKAKX7RECWSVW0" localSheetId="6" hidden="1">#REF!</definedName>
    <definedName name="BEx3RT0W7OJBCNTKAKX7RECWSVW0" localSheetId="5" hidden="1">#REF!</definedName>
    <definedName name="BEx3RT0W7OJBCNTKAKX7RECWSVW0" localSheetId="2" hidden="1">#REF!</definedName>
    <definedName name="BEx3RT0W7OJBCNTKAKX7RECWSVW0" localSheetId="1" hidden="1">#REF!</definedName>
    <definedName name="BEx3RT0W7OJBCNTKAKX7RECWSVW0" localSheetId="3" hidden="1">#REF!</definedName>
    <definedName name="BEx3RT0W7OJBCNTKAKX7RECWSVW0" hidden="1">#REF!</definedName>
    <definedName name="BEx3SSE31HNEHTFUBLDSLGDVDY4D" localSheetId="4" hidden="1">#REF!</definedName>
    <definedName name="BEx3SSE31HNEHTFUBLDSLGDVDY4D" localSheetId="7" hidden="1">#REF!</definedName>
    <definedName name="BEx3SSE31HNEHTFUBLDSLGDVDY4D" localSheetId="0" hidden="1">#REF!</definedName>
    <definedName name="BEx3SSE31HNEHTFUBLDSLGDVDY4D" localSheetId="6" hidden="1">#REF!</definedName>
    <definedName name="BEx3SSE31HNEHTFUBLDSLGDVDY4D" localSheetId="5" hidden="1">#REF!</definedName>
    <definedName name="BEx3SSE31HNEHTFUBLDSLGDVDY4D" localSheetId="2" hidden="1">#REF!</definedName>
    <definedName name="BEx3SSE31HNEHTFUBLDSLGDVDY4D" localSheetId="1" hidden="1">#REF!</definedName>
    <definedName name="BEx3SSE31HNEHTFUBLDSLGDVDY4D" localSheetId="3" hidden="1">#REF!</definedName>
    <definedName name="BEx3SSE31HNEHTFUBLDSLGDVDY4D" hidden="1">#REF!</definedName>
    <definedName name="BEx3T9X7NFWWCB01DGS1S8FU0188" localSheetId="4" hidden="1">#REF!</definedName>
    <definedName name="BEx3T9X7NFWWCB01DGS1S8FU0188" localSheetId="7" hidden="1">#REF!</definedName>
    <definedName name="BEx3T9X7NFWWCB01DGS1S8FU0188" localSheetId="0" hidden="1">#REF!</definedName>
    <definedName name="BEx3T9X7NFWWCB01DGS1S8FU0188" localSheetId="6" hidden="1">#REF!</definedName>
    <definedName name="BEx3T9X7NFWWCB01DGS1S8FU0188" localSheetId="5" hidden="1">#REF!</definedName>
    <definedName name="BEx3T9X7NFWWCB01DGS1S8FU0188" localSheetId="2" hidden="1">#REF!</definedName>
    <definedName name="BEx3T9X7NFWWCB01DGS1S8FU0188" localSheetId="1" hidden="1">#REF!</definedName>
    <definedName name="BEx3T9X7NFWWCB01DGS1S8FU0188" localSheetId="3" hidden="1">#REF!</definedName>
    <definedName name="BEx3T9X7NFWWCB01DGS1S8FU0188" hidden="1">#REF!</definedName>
    <definedName name="BEx3TZJMAYJIUNPPCZL7U8ZUJ9HI" localSheetId="4" hidden="1">#REF!</definedName>
    <definedName name="BEx3TZJMAYJIUNPPCZL7U8ZUJ9HI" localSheetId="7" hidden="1">#REF!</definedName>
    <definedName name="BEx3TZJMAYJIUNPPCZL7U8ZUJ9HI" localSheetId="0" hidden="1">#REF!</definedName>
    <definedName name="BEx3TZJMAYJIUNPPCZL7U8ZUJ9HI" localSheetId="6" hidden="1">#REF!</definedName>
    <definedName name="BEx3TZJMAYJIUNPPCZL7U8ZUJ9HI" localSheetId="5" hidden="1">#REF!</definedName>
    <definedName name="BEx3TZJMAYJIUNPPCZL7U8ZUJ9HI" localSheetId="2" hidden="1">#REF!</definedName>
    <definedName name="BEx3TZJMAYJIUNPPCZL7U8ZUJ9HI" localSheetId="1" hidden="1">#REF!</definedName>
    <definedName name="BEx3TZJMAYJIUNPPCZL7U8ZUJ9HI" localSheetId="3" hidden="1">#REF!</definedName>
    <definedName name="BEx3TZJMAYJIUNPPCZL7U8ZUJ9HI" hidden="1">#REF!</definedName>
    <definedName name="BEx3UWT9AMQ65HS8OK6ZAXVNFM3U" localSheetId="4" hidden="1">#REF!</definedName>
    <definedName name="BEx3UWT9AMQ65HS8OK6ZAXVNFM3U" localSheetId="7" hidden="1">#REF!</definedName>
    <definedName name="BEx3UWT9AMQ65HS8OK6ZAXVNFM3U" localSheetId="0" hidden="1">#REF!</definedName>
    <definedName name="BEx3UWT9AMQ65HS8OK6ZAXVNFM3U" localSheetId="6" hidden="1">#REF!</definedName>
    <definedName name="BEx3UWT9AMQ65HS8OK6ZAXVNFM3U" localSheetId="5" hidden="1">#REF!</definedName>
    <definedName name="BEx3UWT9AMQ65HS8OK6ZAXVNFM3U" localSheetId="2" hidden="1">#REF!</definedName>
    <definedName name="BEx3UWT9AMQ65HS8OK6ZAXVNFM3U" localSheetId="1" hidden="1">#REF!</definedName>
    <definedName name="BEx3UWT9AMQ65HS8OK6ZAXVNFM3U" localSheetId="3" hidden="1">#REF!</definedName>
    <definedName name="BEx3UWT9AMQ65HS8OK6ZAXVNFM3U" hidden="1">#REF!</definedName>
    <definedName name="BEx3V1WOEVT2K2IVOR1CJBS7LDXB" localSheetId="4" hidden="1">#REF!</definedName>
    <definedName name="BEx3V1WOEVT2K2IVOR1CJBS7LDXB" localSheetId="7" hidden="1">#REF!</definedName>
    <definedName name="BEx3V1WOEVT2K2IVOR1CJBS7LDXB" localSheetId="0" hidden="1">#REF!</definedName>
    <definedName name="BEx3V1WOEVT2K2IVOR1CJBS7LDXB" localSheetId="6" hidden="1">#REF!</definedName>
    <definedName name="BEx3V1WOEVT2K2IVOR1CJBS7LDXB" localSheetId="5" hidden="1">#REF!</definedName>
    <definedName name="BEx3V1WOEVT2K2IVOR1CJBS7LDXB" localSheetId="2" hidden="1">#REF!</definedName>
    <definedName name="BEx3V1WOEVT2K2IVOR1CJBS7LDXB" localSheetId="1" hidden="1">#REF!</definedName>
    <definedName name="BEx3V1WOEVT2K2IVOR1CJBS7LDXB" localSheetId="3" hidden="1">#REF!</definedName>
    <definedName name="BEx3V1WOEVT2K2IVOR1CJBS7LDXB" hidden="1">#REF!</definedName>
    <definedName name="BEx3VMVYFE1SH08LJ0S4QKIE1AD8" localSheetId="4" hidden="1">#REF!</definedName>
    <definedName name="BEx3VMVYFE1SH08LJ0S4QKIE1AD8" localSheetId="7" hidden="1">#REF!</definedName>
    <definedName name="BEx3VMVYFE1SH08LJ0S4QKIE1AD8" localSheetId="0" hidden="1">#REF!</definedName>
    <definedName name="BEx3VMVYFE1SH08LJ0S4QKIE1AD8" localSheetId="6" hidden="1">#REF!</definedName>
    <definedName name="BEx3VMVYFE1SH08LJ0S4QKIE1AD8" localSheetId="5" hidden="1">#REF!</definedName>
    <definedName name="BEx3VMVYFE1SH08LJ0S4QKIE1AD8" localSheetId="2" hidden="1">#REF!</definedName>
    <definedName name="BEx3VMVYFE1SH08LJ0S4QKIE1AD8" localSheetId="1" hidden="1">#REF!</definedName>
    <definedName name="BEx3VMVYFE1SH08LJ0S4QKIE1AD8" localSheetId="3" hidden="1">#REF!</definedName>
    <definedName name="BEx3VMVYFE1SH08LJ0S4QKIE1AD8" hidden="1">#REF!</definedName>
    <definedName name="BEx56TIL68UEA3YIU6OEYHUGMP44" localSheetId="4" hidden="1">#REF!</definedName>
    <definedName name="BEx56TIL68UEA3YIU6OEYHUGMP44" localSheetId="7" hidden="1">#REF!</definedName>
    <definedName name="BEx56TIL68UEA3YIU6OEYHUGMP44" localSheetId="0" hidden="1">#REF!</definedName>
    <definedName name="BEx56TIL68UEA3YIU6OEYHUGMP44" localSheetId="6" hidden="1">#REF!</definedName>
    <definedName name="BEx56TIL68UEA3YIU6OEYHUGMP44" localSheetId="5" hidden="1">#REF!</definedName>
    <definedName name="BEx56TIL68UEA3YIU6OEYHUGMP44" localSheetId="2" hidden="1">#REF!</definedName>
    <definedName name="BEx56TIL68UEA3YIU6OEYHUGMP44" localSheetId="1" hidden="1">#REF!</definedName>
    <definedName name="BEx56TIL68UEA3YIU6OEYHUGMP44" localSheetId="3" hidden="1">#REF!</definedName>
    <definedName name="BEx56TIL68UEA3YIU6OEYHUGMP44" hidden="1">#REF!</definedName>
    <definedName name="BEx59O0MNQVQ9ME5JHO1M6Z35D19" localSheetId="4" hidden="1">#REF!</definedName>
    <definedName name="BEx59O0MNQVQ9ME5JHO1M6Z35D19" localSheetId="7" hidden="1">#REF!</definedName>
    <definedName name="BEx59O0MNQVQ9ME5JHO1M6Z35D19" localSheetId="0" hidden="1">#REF!</definedName>
    <definedName name="BEx59O0MNQVQ9ME5JHO1M6Z35D19" localSheetId="6" hidden="1">#REF!</definedName>
    <definedName name="BEx59O0MNQVQ9ME5JHO1M6Z35D19" localSheetId="5" hidden="1">#REF!</definedName>
    <definedName name="BEx59O0MNQVQ9ME5JHO1M6Z35D19" localSheetId="2" hidden="1">#REF!</definedName>
    <definedName name="BEx59O0MNQVQ9ME5JHO1M6Z35D19" localSheetId="1" hidden="1">#REF!</definedName>
    <definedName name="BEx59O0MNQVQ9ME5JHO1M6Z35D19" localSheetId="3" hidden="1">#REF!</definedName>
    <definedName name="BEx59O0MNQVQ9ME5JHO1M6Z35D19" hidden="1">#REF!</definedName>
    <definedName name="BEx5BTSBKI07HSRZP5TZ0INVEYEO" localSheetId="4" hidden="1">#REF!</definedName>
    <definedName name="BEx5BTSBKI07HSRZP5TZ0INVEYEO" localSheetId="7" hidden="1">#REF!</definedName>
    <definedName name="BEx5BTSBKI07HSRZP5TZ0INVEYEO" localSheetId="0" hidden="1">#REF!</definedName>
    <definedName name="BEx5BTSBKI07HSRZP5TZ0INVEYEO" localSheetId="6" hidden="1">#REF!</definedName>
    <definedName name="BEx5BTSBKI07HSRZP5TZ0INVEYEO" localSheetId="5" hidden="1">#REF!</definedName>
    <definedName name="BEx5BTSBKI07HSRZP5TZ0INVEYEO" localSheetId="2" hidden="1">#REF!</definedName>
    <definedName name="BEx5BTSBKI07HSRZP5TZ0INVEYEO" localSheetId="1" hidden="1">#REF!</definedName>
    <definedName name="BEx5BTSBKI07HSRZP5TZ0INVEYEO" localSheetId="3" hidden="1">#REF!</definedName>
    <definedName name="BEx5BTSBKI07HSRZP5TZ0INVEYEO" hidden="1">#REF!</definedName>
    <definedName name="BEx5BVQJ3S4ZUUH7IY7IBRB7CSVS" localSheetId="4" hidden="1">#REF!</definedName>
    <definedName name="BEx5BVQJ3S4ZUUH7IY7IBRB7CSVS" localSheetId="7" hidden="1">#REF!</definedName>
    <definedName name="BEx5BVQJ3S4ZUUH7IY7IBRB7CSVS" localSheetId="0" hidden="1">#REF!</definedName>
    <definedName name="BEx5BVQJ3S4ZUUH7IY7IBRB7CSVS" localSheetId="6" hidden="1">#REF!</definedName>
    <definedName name="BEx5BVQJ3S4ZUUH7IY7IBRB7CSVS" localSheetId="5" hidden="1">#REF!</definedName>
    <definedName name="BEx5BVQJ3S4ZUUH7IY7IBRB7CSVS" localSheetId="2" hidden="1">#REF!</definedName>
    <definedName name="BEx5BVQJ3S4ZUUH7IY7IBRB7CSVS" localSheetId="1" hidden="1">#REF!</definedName>
    <definedName name="BEx5BVQJ3S4ZUUH7IY7IBRB7CSVS" localSheetId="3" hidden="1">#REF!</definedName>
    <definedName name="BEx5BVQJ3S4ZUUH7IY7IBRB7CSVS" hidden="1">#REF!</definedName>
    <definedName name="BEx5C5H4QW81EH4LRRZY9TL0DBQ2" localSheetId="4" hidden="1">#REF!</definedName>
    <definedName name="BEx5C5H4QW81EH4LRRZY9TL0DBQ2" localSheetId="7" hidden="1">#REF!</definedName>
    <definedName name="BEx5C5H4QW81EH4LRRZY9TL0DBQ2" localSheetId="0" hidden="1">#REF!</definedName>
    <definedName name="BEx5C5H4QW81EH4LRRZY9TL0DBQ2" localSheetId="6" hidden="1">#REF!</definedName>
    <definedName name="BEx5C5H4QW81EH4LRRZY9TL0DBQ2" localSheetId="5" hidden="1">#REF!</definedName>
    <definedName name="BEx5C5H4QW81EH4LRRZY9TL0DBQ2" localSheetId="2" hidden="1">#REF!</definedName>
    <definedName name="BEx5C5H4QW81EH4LRRZY9TL0DBQ2" localSheetId="1" hidden="1">#REF!</definedName>
    <definedName name="BEx5C5H4QW81EH4LRRZY9TL0DBQ2" localSheetId="3" hidden="1">#REF!</definedName>
    <definedName name="BEx5C5H4QW81EH4LRRZY9TL0DBQ2" hidden="1">#REF!</definedName>
    <definedName name="BEx5CQWNQG3LM6NJ8ME4VJES4WBU" localSheetId="4" hidden="1">#REF!</definedName>
    <definedName name="BEx5CQWNQG3LM6NJ8ME4VJES4WBU" localSheetId="7" hidden="1">#REF!</definedName>
    <definedName name="BEx5CQWNQG3LM6NJ8ME4VJES4WBU" localSheetId="0" hidden="1">#REF!</definedName>
    <definedName name="BEx5CQWNQG3LM6NJ8ME4VJES4WBU" localSheetId="6" hidden="1">#REF!</definedName>
    <definedName name="BEx5CQWNQG3LM6NJ8ME4VJES4WBU" localSheetId="5" hidden="1">#REF!</definedName>
    <definedName name="BEx5CQWNQG3LM6NJ8ME4VJES4WBU" localSheetId="2" hidden="1">#REF!</definedName>
    <definedName name="BEx5CQWNQG3LM6NJ8ME4VJES4WBU" localSheetId="1" hidden="1">#REF!</definedName>
    <definedName name="BEx5CQWNQG3LM6NJ8ME4VJES4WBU" localSheetId="3" hidden="1">#REF!</definedName>
    <definedName name="BEx5CQWNQG3LM6NJ8ME4VJES4WBU" hidden="1">#REF!</definedName>
    <definedName name="BEx5DNVCN5AJV51BDT9BNLQSJ7F5" localSheetId="4" hidden="1">#REF!</definedName>
    <definedName name="BEx5DNVCN5AJV51BDT9BNLQSJ7F5" localSheetId="7" hidden="1">#REF!</definedName>
    <definedName name="BEx5DNVCN5AJV51BDT9BNLQSJ7F5" localSheetId="0" hidden="1">#REF!</definedName>
    <definedName name="BEx5DNVCN5AJV51BDT9BNLQSJ7F5" localSheetId="6" hidden="1">#REF!</definedName>
    <definedName name="BEx5DNVCN5AJV51BDT9BNLQSJ7F5" localSheetId="5" hidden="1">#REF!</definedName>
    <definedName name="BEx5DNVCN5AJV51BDT9BNLQSJ7F5" localSheetId="2" hidden="1">#REF!</definedName>
    <definedName name="BEx5DNVCN5AJV51BDT9BNLQSJ7F5" localSheetId="1" hidden="1">#REF!</definedName>
    <definedName name="BEx5DNVCN5AJV51BDT9BNLQSJ7F5" localSheetId="3" hidden="1">#REF!</definedName>
    <definedName name="BEx5DNVCN5AJV51BDT9BNLQSJ7F5" hidden="1">#REF!</definedName>
    <definedName name="BEx5EOQHKRG1D2PVY4814H3BJT1A" localSheetId="4" hidden="1">#REF!</definedName>
    <definedName name="BEx5EOQHKRG1D2PVY4814H3BJT1A" localSheetId="7" hidden="1">#REF!</definedName>
    <definedName name="BEx5EOQHKRG1D2PVY4814H3BJT1A" localSheetId="0" hidden="1">#REF!</definedName>
    <definedName name="BEx5EOQHKRG1D2PVY4814H3BJT1A" localSheetId="6" hidden="1">#REF!</definedName>
    <definedName name="BEx5EOQHKRG1D2PVY4814H3BJT1A" localSheetId="5" hidden="1">#REF!</definedName>
    <definedName name="BEx5EOQHKRG1D2PVY4814H3BJT1A" localSheetId="2" hidden="1">#REF!</definedName>
    <definedName name="BEx5EOQHKRG1D2PVY4814H3BJT1A" localSheetId="1" hidden="1">#REF!</definedName>
    <definedName name="BEx5EOQHKRG1D2PVY4814H3BJT1A" localSheetId="3" hidden="1">#REF!</definedName>
    <definedName name="BEx5EOQHKRG1D2PVY4814H3BJT1A" hidden="1">#REF!</definedName>
    <definedName name="BEx5GXSZWB6UJ0BYJPQJGZ8FZH6D" localSheetId="4" hidden="1">[2]osnovni!#REF!</definedName>
    <definedName name="BEx5GXSZWB6UJ0BYJPQJGZ8FZH6D" localSheetId="7" hidden="1">[2]osnovni!#REF!</definedName>
    <definedName name="BEx5GXSZWB6UJ0BYJPQJGZ8FZH6D" localSheetId="0" hidden="1">[2]osnovni!#REF!</definedName>
    <definedName name="BEx5GXSZWB6UJ0BYJPQJGZ8FZH6D" localSheetId="6" hidden="1">[2]osnovni!#REF!</definedName>
    <definedName name="BEx5GXSZWB6UJ0BYJPQJGZ8FZH6D" localSheetId="5" hidden="1">[2]osnovni!#REF!</definedName>
    <definedName name="BEx5GXSZWB6UJ0BYJPQJGZ8FZH6D" localSheetId="2" hidden="1">[2]osnovni!#REF!</definedName>
    <definedName name="BEx5GXSZWB6UJ0BYJPQJGZ8FZH6D" localSheetId="1" hidden="1">[2]osnovni!#REF!</definedName>
    <definedName name="BEx5GXSZWB6UJ0BYJPQJGZ8FZH6D" localSheetId="3" hidden="1">[2]osnovni!#REF!</definedName>
    <definedName name="BEx5GXSZWB6UJ0BYJPQJGZ8FZH6D" hidden="1">[2]osnovni!#REF!</definedName>
    <definedName name="BEx5H2G6A1UJL4YT3ZZKS1ELUKHG" localSheetId="4" hidden="1">#REF!</definedName>
    <definedName name="BEx5H2G6A1UJL4YT3ZZKS1ELUKHG" localSheetId="7" hidden="1">#REF!</definedName>
    <definedName name="BEx5H2G6A1UJL4YT3ZZKS1ELUKHG" localSheetId="0" hidden="1">#REF!</definedName>
    <definedName name="BEx5H2G6A1UJL4YT3ZZKS1ELUKHG" localSheetId="6" hidden="1">#REF!</definedName>
    <definedName name="BEx5H2G6A1UJL4YT3ZZKS1ELUKHG" localSheetId="5" hidden="1">#REF!</definedName>
    <definedName name="BEx5H2G6A1UJL4YT3ZZKS1ELUKHG" localSheetId="2" hidden="1">#REF!</definedName>
    <definedName name="BEx5H2G6A1UJL4YT3ZZKS1ELUKHG" localSheetId="1" hidden="1">#REF!</definedName>
    <definedName name="BEx5H2G6A1UJL4YT3ZZKS1ELUKHG" localSheetId="3" hidden="1">#REF!</definedName>
    <definedName name="BEx5H2G6A1UJL4YT3ZZKS1ELUKHG" hidden="1">#REF!</definedName>
    <definedName name="BEx5HZF1NKXN18BV5D8TG9T0B1GJ" localSheetId="4" hidden="1">#REF!</definedName>
    <definedName name="BEx5HZF1NKXN18BV5D8TG9T0B1GJ" localSheetId="7" hidden="1">#REF!</definedName>
    <definedName name="BEx5HZF1NKXN18BV5D8TG9T0B1GJ" localSheetId="0" hidden="1">#REF!</definedName>
    <definedName name="BEx5HZF1NKXN18BV5D8TG9T0B1GJ" localSheetId="6" hidden="1">#REF!</definedName>
    <definedName name="BEx5HZF1NKXN18BV5D8TG9T0B1GJ" localSheetId="5" hidden="1">#REF!</definedName>
    <definedName name="BEx5HZF1NKXN18BV5D8TG9T0B1GJ" localSheetId="2" hidden="1">#REF!</definedName>
    <definedName name="BEx5HZF1NKXN18BV5D8TG9T0B1GJ" localSheetId="1" hidden="1">#REF!</definedName>
    <definedName name="BEx5HZF1NKXN18BV5D8TG9T0B1GJ" localSheetId="3" hidden="1">#REF!</definedName>
    <definedName name="BEx5HZF1NKXN18BV5D8TG9T0B1GJ" hidden="1">#REF!</definedName>
    <definedName name="BEx5IAI8OHYA6808JPKMRPGMSXT0" localSheetId="4" hidden="1">#REF!</definedName>
    <definedName name="BEx5IAI8OHYA6808JPKMRPGMSXT0" localSheetId="7" hidden="1">#REF!</definedName>
    <definedName name="BEx5IAI8OHYA6808JPKMRPGMSXT0" localSheetId="0" hidden="1">#REF!</definedName>
    <definedName name="BEx5IAI8OHYA6808JPKMRPGMSXT0" localSheetId="6" hidden="1">#REF!</definedName>
    <definedName name="BEx5IAI8OHYA6808JPKMRPGMSXT0" localSheetId="5" hidden="1">#REF!</definedName>
    <definedName name="BEx5IAI8OHYA6808JPKMRPGMSXT0" localSheetId="2" hidden="1">#REF!</definedName>
    <definedName name="BEx5IAI8OHYA6808JPKMRPGMSXT0" localSheetId="1" hidden="1">#REF!</definedName>
    <definedName name="BEx5IAI8OHYA6808JPKMRPGMSXT0" localSheetId="3" hidden="1">#REF!</definedName>
    <definedName name="BEx5IAI8OHYA6808JPKMRPGMSXT0" hidden="1">#REF!</definedName>
    <definedName name="BEx5INE6SVB4NA3QTG2Z2VT5KUL9" localSheetId="4" hidden="1">#REF!</definedName>
    <definedName name="BEx5INE6SVB4NA3QTG2Z2VT5KUL9" localSheetId="7" hidden="1">#REF!</definedName>
    <definedName name="BEx5INE6SVB4NA3QTG2Z2VT5KUL9" localSheetId="0" hidden="1">#REF!</definedName>
    <definedName name="BEx5INE6SVB4NA3QTG2Z2VT5KUL9" localSheetId="6" hidden="1">#REF!</definedName>
    <definedName name="BEx5INE6SVB4NA3QTG2Z2VT5KUL9" localSheetId="5" hidden="1">#REF!</definedName>
    <definedName name="BEx5INE6SVB4NA3QTG2Z2VT5KUL9" localSheetId="2" hidden="1">#REF!</definedName>
    <definedName name="BEx5INE6SVB4NA3QTG2Z2VT5KUL9" localSheetId="1" hidden="1">#REF!</definedName>
    <definedName name="BEx5INE6SVB4NA3QTG2Z2VT5KUL9" localSheetId="3" hidden="1">#REF!</definedName>
    <definedName name="BEx5INE6SVB4NA3QTG2Z2VT5KUL9" hidden="1">#REF!</definedName>
    <definedName name="BEx5JVQXIKHOBY3YK2ZB1EOSYYQ1" localSheetId="4" hidden="1">#REF!</definedName>
    <definedName name="BEx5JVQXIKHOBY3YK2ZB1EOSYYQ1" localSheetId="7" hidden="1">#REF!</definedName>
    <definedName name="BEx5JVQXIKHOBY3YK2ZB1EOSYYQ1" localSheetId="0" hidden="1">#REF!</definedName>
    <definedName name="BEx5JVQXIKHOBY3YK2ZB1EOSYYQ1" localSheetId="6" hidden="1">#REF!</definedName>
    <definedName name="BEx5JVQXIKHOBY3YK2ZB1EOSYYQ1" localSheetId="5" hidden="1">#REF!</definedName>
    <definedName name="BEx5JVQXIKHOBY3YK2ZB1EOSYYQ1" localSheetId="2" hidden="1">#REF!</definedName>
    <definedName name="BEx5JVQXIKHOBY3YK2ZB1EOSYYQ1" localSheetId="1" hidden="1">#REF!</definedName>
    <definedName name="BEx5JVQXIKHOBY3YK2ZB1EOSYYQ1" localSheetId="3" hidden="1">#REF!</definedName>
    <definedName name="BEx5JVQXIKHOBY3YK2ZB1EOSYYQ1" hidden="1">#REF!</definedName>
    <definedName name="BEx5KNGUJQE8T7HQUEVG5SXVHD78" localSheetId="4" hidden="1">#REF!</definedName>
    <definedName name="BEx5KNGUJQE8T7HQUEVG5SXVHD78" localSheetId="7" hidden="1">#REF!</definedName>
    <definedName name="BEx5KNGUJQE8T7HQUEVG5SXVHD78" localSheetId="0" hidden="1">#REF!</definedName>
    <definedName name="BEx5KNGUJQE8T7HQUEVG5SXVHD78" localSheetId="6" hidden="1">#REF!</definedName>
    <definedName name="BEx5KNGUJQE8T7HQUEVG5SXVHD78" localSheetId="5" hidden="1">#REF!</definedName>
    <definedName name="BEx5KNGUJQE8T7HQUEVG5SXVHD78" localSheetId="2" hidden="1">#REF!</definedName>
    <definedName name="BEx5KNGUJQE8T7HQUEVG5SXVHD78" localSheetId="1" hidden="1">#REF!</definedName>
    <definedName name="BEx5KNGUJQE8T7HQUEVG5SXVHD78" localSheetId="3" hidden="1">#REF!</definedName>
    <definedName name="BEx5KNGUJQE8T7HQUEVG5SXVHD78" hidden="1">#REF!</definedName>
    <definedName name="BEx5LFXV5742DBKB7HFVY58WXMHP" localSheetId="4" hidden="1">[2]osnovni!#REF!</definedName>
    <definedName name="BEx5LFXV5742DBKB7HFVY58WXMHP" localSheetId="7" hidden="1">[2]osnovni!#REF!</definedName>
    <definedName name="BEx5LFXV5742DBKB7HFVY58WXMHP" localSheetId="0" hidden="1">[2]osnovni!#REF!</definedName>
    <definedName name="BEx5LFXV5742DBKB7HFVY58WXMHP" localSheetId="6" hidden="1">[2]osnovni!#REF!</definedName>
    <definedName name="BEx5LFXV5742DBKB7HFVY58WXMHP" localSheetId="5" hidden="1">[2]osnovni!#REF!</definedName>
    <definedName name="BEx5LFXV5742DBKB7HFVY58WXMHP" localSheetId="2" hidden="1">[2]osnovni!#REF!</definedName>
    <definedName name="BEx5LFXV5742DBKB7HFVY58WXMHP" localSheetId="1" hidden="1">[2]osnovni!#REF!</definedName>
    <definedName name="BEx5LFXV5742DBKB7HFVY58WXMHP" localSheetId="3" hidden="1">[2]osnovni!#REF!</definedName>
    <definedName name="BEx5LFXV5742DBKB7HFVY58WXMHP" hidden="1">[2]osnovni!#REF!</definedName>
    <definedName name="BEx5M1O0V8VN3F4NTO2G35FJAD9Q" localSheetId="4" hidden="1">#REF!</definedName>
    <definedName name="BEx5M1O0V8VN3F4NTO2G35FJAD9Q" localSheetId="7" hidden="1">#REF!</definedName>
    <definedName name="BEx5M1O0V8VN3F4NTO2G35FJAD9Q" localSheetId="0" hidden="1">#REF!</definedName>
    <definedName name="BEx5M1O0V8VN3F4NTO2G35FJAD9Q" localSheetId="6" hidden="1">#REF!</definedName>
    <definedName name="BEx5M1O0V8VN3F4NTO2G35FJAD9Q" localSheetId="5" hidden="1">#REF!</definedName>
    <definedName name="BEx5M1O0V8VN3F4NTO2G35FJAD9Q" localSheetId="2" hidden="1">#REF!</definedName>
    <definedName name="BEx5M1O0V8VN3F4NTO2G35FJAD9Q" localSheetId="1" hidden="1">#REF!</definedName>
    <definedName name="BEx5M1O0V8VN3F4NTO2G35FJAD9Q" localSheetId="3" hidden="1">#REF!</definedName>
    <definedName name="BEx5M1O0V8VN3F4NTO2G35FJAD9Q" hidden="1">#REF!</definedName>
    <definedName name="BEx5MIG9BFVTW41REZ1Q9MHK9PCD" localSheetId="4" hidden="1">#REF!</definedName>
    <definedName name="BEx5MIG9BFVTW41REZ1Q9MHK9PCD" localSheetId="7" hidden="1">#REF!</definedName>
    <definedName name="BEx5MIG9BFVTW41REZ1Q9MHK9PCD" localSheetId="0" hidden="1">#REF!</definedName>
    <definedName name="BEx5MIG9BFVTW41REZ1Q9MHK9PCD" localSheetId="6" hidden="1">#REF!</definedName>
    <definedName name="BEx5MIG9BFVTW41REZ1Q9MHK9PCD" localSheetId="5" hidden="1">#REF!</definedName>
    <definedName name="BEx5MIG9BFVTW41REZ1Q9MHK9PCD" localSheetId="2" hidden="1">#REF!</definedName>
    <definedName name="BEx5MIG9BFVTW41REZ1Q9MHK9PCD" localSheetId="1" hidden="1">#REF!</definedName>
    <definedName name="BEx5MIG9BFVTW41REZ1Q9MHK9PCD" localSheetId="3" hidden="1">#REF!</definedName>
    <definedName name="BEx5MIG9BFVTW41REZ1Q9MHK9PCD" hidden="1">#REF!</definedName>
    <definedName name="BEx5MUFUJ4NNKJQ266N43D12ET3U" localSheetId="4" hidden="1">#REF!</definedName>
    <definedName name="BEx5MUFUJ4NNKJQ266N43D12ET3U" localSheetId="7" hidden="1">#REF!</definedName>
    <definedName name="BEx5MUFUJ4NNKJQ266N43D12ET3U" localSheetId="0" hidden="1">#REF!</definedName>
    <definedName name="BEx5MUFUJ4NNKJQ266N43D12ET3U" localSheetId="6" hidden="1">#REF!</definedName>
    <definedName name="BEx5MUFUJ4NNKJQ266N43D12ET3U" localSheetId="5" hidden="1">#REF!</definedName>
    <definedName name="BEx5MUFUJ4NNKJQ266N43D12ET3U" localSheetId="2" hidden="1">#REF!</definedName>
    <definedName name="BEx5MUFUJ4NNKJQ266N43D12ET3U" localSheetId="1" hidden="1">#REF!</definedName>
    <definedName name="BEx5MUFUJ4NNKJQ266N43D12ET3U" localSheetId="3" hidden="1">#REF!</definedName>
    <definedName name="BEx5MUFUJ4NNKJQ266N43D12ET3U" hidden="1">#REF!</definedName>
    <definedName name="BEx5MVHJ2RMVXQLIDTW9YFT5NNMQ" localSheetId="4" hidden="1">#REF!</definedName>
    <definedName name="BEx5MVHJ2RMVXQLIDTW9YFT5NNMQ" localSheetId="7" hidden="1">#REF!</definedName>
    <definedName name="BEx5MVHJ2RMVXQLIDTW9YFT5NNMQ" localSheetId="0" hidden="1">#REF!</definedName>
    <definedName name="BEx5MVHJ2RMVXQLIDTW9YFT5NNMQ" localSheetId="6" hidden="1">#REF!</definedName>
    <definedName name="BEx5MVHJ2RMVXQLIDTW9YFT5NNMQ" localSheetId="5" hidden="1">#REF!</definedName>
    <definedName name="BEx5MVHJ2RMVXQLIDTW9YFT5NNMQ" localSheetId="2" hidden="1">#REF!</definedName>
    <definedName name="BEx5MVHJ2RMVXQLIDTW9YFT5NNMQ" localSheetId="1" hidden="1">#REF!</definedName>
    <definedName name="BEx5MVHJ2RMVXQLIDTW9YFT5NNMQ" localSheetId="3" hidden="1">#REF!</definedName>
    <definedName name="BEx5MVHJ2RMVXQLIDTW9YFT5NNMQ" hidden="1">#REF!</definedName>
    <definedName name="BEx5N8TQ8YF68QBTK3DKRAB7FP5X" localSheetId="4" hidden="1">#REF!</definedName>
    <definedName name="BEx5N8TQ8YF68QBTK3DKRAB7FP5X" localSheetId="7" hidden="1">#REF!</definedName>
    <definedName name="BEx5N8TQ8YF68QBTK3DKRAB7FP5X" localSheetId="0" hidden="1">#REF!</definedName>
    <definedName name="BEx5N8TQ8YF68QBTK3DKRAB7FP5X" localSheetId="6" hidden="1">#REF!</definedName>
    <definedName name="BEx5N8TQ8YF68QBTK3DKRAB7FP5X" localSheetId="5" hidden="1">#REF!</definedName>
    <definedName name="BEx5N8TQ8YF68QBTK3DKRAB7FP5X" localSheetId="2" hidden="1">#REF!</definedName>
    <definedName name="BEx5N8TQ8YF68QBTK3DKRAB7FP5X" localSheetId="1" hidden="1">#REF!</definedName>
    <definedName name="BEx5N8TQ8YF68QBTK3DKRAB7FP5X" localSheetId="3" hidden="1">#REF!</definedName>
    <definedName name="BEx5N8TQ8YF68QBTK3DKRAB7FP5X" hidden="1">#REF!</definedName>
    <definedName name="BEx5Q2Q28DT5VKWFZSLD3HJ3QVG8" localSheetId="4" hidden="1">#REF!</definedName>
    <definedName name="BEx5Q2Q28DT5VKWFZSLD3HJ3QVG8" localSheetId="7" hidden="1">#REF!</definedName>
    <definedName name="BEx5Q2Q28DT5VKWFZSLD3HJ3QVG8" localSheetId="0" hidden="1">#REF!</definedName>
    <definedName name="BEx5Q2Q28DT5VKWFZSLD3HJ3QVG8" localSheetId="6" hidden="1">#REF!</definedName>
    <definedName name="BEx5Q2Q28DT5VKWFZSLD3HJ3QVG8" localSheetId="5" hidden="1">#REF!</definedName>
    <definedName name="BEx5Q2Q28DT5VKWFZSLD3HJ3QVG8" localSheetId="2" hidden="1">#REF!</definedName>
    <definedName name="BEx5Q2Q28DT5VKWFZSLD3HJ3QVG8" localSheetId="1" hidden="1">#REF!</definedName>
    <definedName name="BEx5Q2Q28DT5VKWFZSLD3HJ3QVG8" localSheetId="3" hidden="1">#REF!</definedName>
    <definedName name="BEx5Q2Q28DT5VKWFZSLD3HJ3QVG8" hidden="1">#REF!</definedName>
    <definedName name="BEx747WCFQFL9GRBKLUIKZGF77G0" localSheetId="4" hidden="1">#REF!</definedName>
    <definedName name="BEx747WCFQFL9GRBKLUIKZGF77G0" localSheetId="7" hidden="1">#REF!</definedName>
    <definedName name="BEx747WCFQFL9GRBKLUIKZGF77G0" localSheetId="0" hidden="1">#REF!</definedName>
    <definedName name="BEx747WCFQFL9GRBKLUIKZGF77G0" localSheetId="6" hidden="1">#REF!</definedName>
    <definedName name="BEx747WCFQFL9GRBKLUIKZGF77G0" localSheetId="5" hidden="1">#REF!</definedName>
    <definedName name="BEx747WCFQFL9GRBKLUIKZGF77G0" localSheetId="2" hidden="1">#REF!</definedName>
    <definedName name="BEx747WCFQFL9GRBKLUIKZGF77G0" localSheetId="1" hidden="1">#REF!</definedName>
    <definedName name="BEx747WCFQFL9GRBKLUIKZGF77G0" localSheetId="3" hidden="1">#REF!</definedName>
    <definedName name="BEx747WCFQFL9GRBKLUIKZGF77G0" hidden="1">#REF!</definedName>
    <definedName name="BEx748HWOAL1ZVJDALGLDPVVXH5W" localSheetId="4" hidden="1">#REF!</definedName>
    <definedName name="BEx748HWOAL1ZVJDALGLDPVVXH5W" localSheetId="7" hidden="1">#REF!</definedName>
    <definedName name="BEx748HWOAL1ZVJDALGLDPVVXH5W" localSheetId="0" hidden="1">#REF!</definedName>
    <definedName name="BEx748HWOAL1ZVJDALGLDPVVXH5W" localSheetId="6" hidden="1">#REF!</definedName>
    <definedName name="BEx748HWOAL1ZVJDALGLDPVVXH5W" localSheetId="5" hidden="1">#REF!</definedName>
    <definedName name="BEx748HWOAL1ZVJDALGLDPVVXH5W" localSheetId="2" hidden="1">#REF!</definedName>
    <definedName name="BEx748HWOAL1ZVJDALGLDPVVXH5W" localSheetId="1" hidden="1">#REF!</definedName>
    <definedName name="BEx748HWOAL1ZVJDALGLDPVVXH5W" localSheetId="3" hidden="1">#REF!</definedName>
    <definedName name="BEx748HWOAL1ZVJDALGLDPVVXH5W" hidden="1">#REF!</definedName>
    <definedName name="BEx75INIT8YF3FRZA8GCV8AS2FUK" localSheetId="4" hidden="1">#REF!</definedName>
    <definedName name="BEx75INIT8YF3FRZA8GCV8AS2FUK" localSheetId="7" hidden="1">#REF!</definedName>
    <definedName name="BEx75INIT8YF3FRZA8GCV8AS2FUK" localSheetId="0" hidden="1">#REF!</definedName>
    <definedName name="BEx75INIT8YF3FRZA8GCV8AS2FUK" localSheetId="6" hidden="1">#REF!</definedName>
    <definedName name="BEx75INIT8YF3FRZA8GCV8AS2FUK" localSheetId="5" hidden="1">#REF!</definedName>
    <definedName name="BEx75INIT8YF3FRZA8GCV8AS2FUK" localSheetId="2" hidden="1">#REF!</definedName>
    <definedName name="BEx75INIT8YF3FRZA8GCV8AS2FUK" localSheetId="1" hidden="1">#REF!</definedName>
    <definedName name="BEx75INIT8YF3FRZA8GCV8AS2FUK" localSheetId="3" hidden="1">#REF!</definedName>
    <definedName name="BEx75INIT8YF3FRZA8GCV8AS2FUK" hidden="1">#REF!</definedName>
    <definedName name="BEx762A560O30ZFCQXG8X3ZCX575" localSheetId="4" hidden="1">#REF!</definedName>
    <definedName name="BEx762A560O30ZFCQXG8X3ZCX575" localSheetId="7" hidden="1">#REF!</definedName>
    <definedName name="BEx762A560O30ZFCQXG8X3ZCX575" localSheetId="0" hidden="1">#REF!</definedName>
    <definedName name="BEx762A560O30ZFCQXG8X3ZCX575" localSheetId="6" hidden="1">#REF!</definedName>
    <definedName name="BEx762A560O30ZFCQXG8X3ZCX575" localSheetId="5" hidden="1">#REF!</definedName>
    <definedName name="BEx762A560O30ZFCQXG8X3ZCX575" localSheetId="2" hidden="1">#REF!</definedName>
    <definedName name="BEx762A560O30ZFCQXG8X3ZCX575" localSheetId="1" hidden="1">#REF!</definedName>
    <definedName name="BEx762A560O30ZFCQXG8X3ZCX575" localSheetId="3" hidden="1">#REF!</definedName>
    <definedName name="BEx762A560O30ZFCQXG8X3ZCX575" hidden="1">#REF!</definedName>
    <definedName name="BEx767DL035JNRNCVXXFCVYQZ0P5" localSheetId="4" hidden="1">#REF!</definedName>
    <definedName name="BEx767DL035JNRNCVXXFCVYQZ0P5" localSheetId="7" hidden="1">#REF!</definedName>
    <definedName name="BEx767DL035JNRNCVXXFCVYQZ0P5" localSheetId="0" hidden="1">#REF!</definedName>
    <definedName name="BEx767DL035JNRNCVXXFCVYQZ0P5" localSheetId="6" hidden="1">#REF!</definedName>
    <definedName name="BEx767DL035JNRNCVXXFCVYQZ0P5" localSheetId="5" hidden="1">#REF!</definedName>
    <definedName name="BEx767DL035JNRNCVXXFCVYQZ0P5" localSheetId="2" hidden="1">#REF!</definedName>
    <definedName name="BEx767DL035JNRNCVXXFCVYQZ0P5" localSheetId="1" hidden="1">#REF!</definedName>
    <definedName name="BEx767DL035JNRNCVXXFCVYQZ0P5" localSheetId="3" hidden="1">#REF!</definedName>
    <definedName name="BEx767DL035JNRNCVXXFCVYQZ0P5" hidden="1">#REF!</definedName>
    <definedName name="BEx76JTANJRQ49QUMCP2E0NTBZEH" localSheetId="4" hidden="1">[2]osnovni!#REF!</definedName>
    <definedName name="BEx76JTANJRQ49QUMCP2E0NTBZEH" localSheetId="7" hidden="1">[2]osnovni!#REF!</definedName>
    <definedName name="BEx76JTANJRQ49QUMCP2E0NTBZEH" localSheetId="0" hidden="1">[2]osnovni!#REF!</definedName>
    <definedName name="BEx76JTANJRQ49QUMCP2E0NTBZEH" localSheetId="6" hidden="1">[2]osnovni!#REF!</definedName>
    <definedName name="BEx76JTANJRQ49QUMCP2E0NTBZEH" localSheetId="5" hidden="1">[2]osnovni!#REF!</definedName>
    <definedName name="BEx76JTANJRQ49QUMCP2E0NTBZEH" localSheetId="2" hidden="1">[2]osnovni!#REF!</definedName>
    <definedName name="BEx76JTANJRQ49QUMCP2E0NTBZEH" localSheetId="1" hidden="1">[2]osnovni!#REF!</definedName>
    <definedName name="BEx76JTANJRQ49QUMCP2E0NTBZEH" localSheetId="3" hidden="1">[2]osnovni!#REF!</definedName>
    <definedName name="BEx76JTANJRQ49QUMCP2E0NTBZEH" hidden="1">[2]osnovni!#REF!</definedName>
    <definedName name="BEx79SP91Z8K7DIMKLYS0VX4PUVO" localSheetId="4" hidden="1">#REF!</definedName>
    <definedName name="BEx79SP91Z8K7DIMKLYS0VX4PUVO" localSheetId="7" hidden="1">#REF!</definedName>
    <definedName name="BEx79SP91Z8K7DIMKLYS0VX4PUVO" localSheetId="0" hidden="1">#REF!</definedName>
    <definedName name="BEx79SP91Z8K7DIMKLYS0VX4PUVO" localSheetId="6" hidden="1">#REF!</definedName>
    <definedName name="BEx79SP91Z8K7DIMKLYS0VX4PUVO" localSheetId="5" hidden="1">#REF!</definedName>
    <definedName name="BEx79SP91Z8K7DIMKLYS0VX4PUVO" localSheetId="2" hidden="1">#REF!</definedName>
    <definedName name="BEx79SP91Z8K7DIMKLYS0VX4PUVO" localSheetId="1" hidden="1">#REF!</definedName>
    <definedName name="BEx79SP91Z8K7DIMKLYS0VX4PUVO" localSheetId="3" hidden="1">#REF!</definedName>
    <definedName name="BEx79SP91Z8K7DIMKLYS0VX4PUVO" hidden="1">#REF!</definedName>
    <definedName name="BEx7CZHCVZJ38LLD9CE8Y619F7JY" localSheetId="4" hidden="1">#REF!</definedName>
    <definedName name="BEx7CZHCVZJ38LLD9CE8Y619F7JY" localSheetId="7" hidden="1">#REF!</definedName>
    <definedName name="BEx7CZHCVZJ38LLD9CE8Y619F7JY" localSheetId="0" hidden="1">#REF!</definedName>
    <definedName name="BEx7CZHCVZJ38LLD9CE8Y619F7JY" localSheetId="6" hidden="1">#REF!</definedName>
    <definedName name="BEx7CZHCVZJ38LLD9CE8Y619F7JY" localSheetId="5" hidden="1">#REF!</definedName>
    <definedName name="BEx7CZHCVZJ38LLD9CE8Y619F7JY" localSheetId="2" hidden="1">#REF!</definedName>
    <definedName name="BEx7CZHCVZJ38LLD9CE8Y619F7JY" localSheetId="1" hidden="1">#REF!</definedName>
    <definedName name="BEx7CZHCVZJ38LLD9CE8Y619F7JY" localSheetId="3" hidden="1">#REF!</definedName>
    <definedName name="BEx7CZHCVZJ38LLD9CE8Y619F7JY" hidden="1">#REF!</definedName>
    <definedName name="BEx7D74FQQCKGTBA1JJEJBW1U40P" localSheetId="4" hidden="1">#REF!</definedName>
    <definedName name="BEx7D74FQQCKGTBA1JJEJBW1U40P" localSheetId="7" hidden="1">#REF!</definedName>
    <definedName name="BEx7D74FQQCKGTBA1JJEJBW1U40P" localSheetId="0" hidden="1">#REF!</definedName>
    <definedName name="BEx7D74FQQCKGTBA1JJEJBW1U40P" localSheetId="6" hidden="1">#REF!</definedName>
    <definedName name="BEx7D74FQQCKGTBA1JJEJBW1U40P" localSheetId="5" hidden="1">#REF!</definedName>
    <definedName name="BEx7D74FQQCKGTBA1JJEJBW1U40P" localSheetId="2" hidden="1">#REF!</definedName>
    <definedName name="BEx7D74FQQCKGTBA1JJEJBW1U40P" localSheetId="1" hidden="1">#REF!</definedName>
    <definedName name="BEx7D74FQQCKGTBA1JJEJBW1U40P" localSheetId="3" hidden="1">#REF!</definedName>
    <definedName name="BEx7D74FQQCKGTBA1JJEJBW1U40P" hidden="1">#REF!</definedName>
    <definedName name="BEx7E1OX3T0HQN0S7TZDDX1F3OC5" localSheetId="4" hidden="1">#REF!</definedName>
    <definedName name="BEx7E1OX3T0HQN0S7TZDDX1F3OC5" localSheetId="7" hidden="1">#REF!</definedName>
    <definedName name="BEx7E1OX3T0HQN0S7TZDDX1F3OC5" localSheetId="0" hidden="1">#REF!</definedName>
    <definedName name="BEx7E1OX3T0HQN0S7TZDDX1F3OC5" localSheetId="6" hidden="1">#REF!</definedName>
    <definedName name="BEx7E1OX3T0HQN0S7TZDDX1F3OC5" localSheetId="5" hidden="1">#REF!</definedName>
    <definedName name="BEx7E1OX3T0HQN0S7TZDDX1F3OC5" localSheetId="2" hidden="1">#REF!</definedName>
    <definedName name="BEx7E1OX3T0HQN0S7TZDDX1F3OC5" localSheetId="1" hidden="1">#REF!</definedName>
    <definedName name="BEx7E1OX3T0HQN0S7TZDDX1F3OC5" localSheetId="3" hidden="1">#REF!</definedName>
    <definedName name="BEx7E1OX3T0HQN0S7TZDDX1F3OC5" hidden="1">#REF!</definedName>
    <definedName name="BEx7FGXY5RB765DJT1AZYM78RJQP" localSheetId="4" hidden="1">#REF!</definedName>
    <definedName name="BEx7FGXY5RB765DJT1AZYM78RJQP" localSheetId="7" hidden="1">#REF!</definedName>
    <definedName name="BEx7FGXY5RB765DJT1AZYM78RJQP" localSheetId="0" hidden="1">#REF!</definedName>
    <definedName name="BEx7FGXY5RB765DJT1AZYM78RJQP" localSheetId="6" hidden="1">#REF!</definedName>
    <definedName name="BEx7FGXY5RB765DJT1AZYM78RJQP" localSheetId="5" hidden="1">#REF!</definedName>
    <definedName name="BEx7FGXY5RB765DJT1AZYM78RJQP" localSheetId="2" hidden="1">#REF!</definedName>
    <definedName name="BEx7FGXY5RB765DJT1AZYM78RJQP" localSheetId="1" hidden="1">#REF!</definedName>
    <definedName name="BEx7FGXY5RB765DJT1AZYM78RJQP" localSheetId="3" hidden="1">#REF!</definedName>
    <definedName name="BEx7FGXY5RB765DJT1AZYM78RJQP" hidden="1">#REF!</definedName>
    <definedName name="BEx7FLFT8X2XMFIGS5ZOPJJLPJK6" localSheetId="4" hidden="1">#REF!</definedName>
    <definedName name="BEx7FLFT8X2XMFIGS5ZOPJJLPJK6" localSheetId="7" hidden="1">#REF!</definedName>
    <definedName name="BEx7FLFT8X2XMFIGS5ZOPJJLPJK6" localSheetId="0" hidden="1">#REF!</definedName>
    <definedName name="BEx7FLFT8X2XMFIGS5ZOPJJLPJK6" localSheetId="6" hidden="1">#REF!</definedName>
    <definedName name="BEx7FLFT8X2XMFIGS5ZOPJJLPJK6" localSheetId="5" hidden="1">#REF!</definedName>
    <definedName name="BEx7FLFT8X2XMFIGS5ZOPJJLPJK6" localSheetId="2" hidden="1">#REF!</definedName>
    <definedName name="BEx7FLFT8X2XMFIGS5ZOPJJLPJK6" localSheetId="1" hidden="1">#REF!</definedName>
    <definedName name="BEx7FLFT8X2XMFIGS5ZOPJJLPJK6" localSheetId="3" hidden="1">#REF!</definedName>
    <definedName name="BEx7FLFT8X2XMFIGS5ZOPJJLPJK6" hidden="1">#REF!</definedName>
    <definedName name="BEx7HERTFPIMIIAI4F6P8F06H9HN" localSheetId="4" hidden="1">[2]osnovni!#REF!</definedName>
    <definedName name="BEx7HERTFPIMIIAI4F6P8F06H9HN" localSheetId="7" hidden="1">[2]osnovni!#REF!</definedName>
    <definedName name="BEx7HERTFPIMIIAI4F6P8F06H9HN" localSheetId="0" hidden="1">[2]osnovni!#REF!</definedName>
    <definedName name="BEx7HERTFPIMIIAI4F6P8F06H9HN" localSheetId="6" hidden="1">[2]osnovni!#REF!</definedName>
    <definedName name="BEx7HERTFPIMIIAI4F6P8F06H9HN" localSheetId="5" hidden="1">[2]osnovni!#REF!</definedName>
    <definedName name="BEx7HERTFPIMIIAI4F6P8F06H9HN" localSheetId="2" hidden="1">[2]osnovni!#REF!</definedName>
    <definedName name="BEx7HERTFPIMIIAI4F6P8F06H9HN" localSheetId="1" hidden="1">[2]osnovni!#REF!</definedName>
    <definedName name="BEx7HERTFPIMIIAI4F6P8F06H9HN" localSheetId="3" hidden="1">[2]osnovni!#REF!</definedName>
    <definedName name="BEx7HERTFPIMIIAI4F6P8F06H9HN" hidden="1">[2]osnovni!#REF!</definedName>
    <definedName name="BEx7JNJJGD33EWSLSOUU9CW7S8AZ" localSheetId="4" hidden="1">#REF!</definedName>
    <definedName name="BEx7JNJJGD33EWSLSOUU9CW7S8AZ" localSheetId="7" hidden="1">#REF!</definedName>
    <definedName name="BEx7JNJJGD33EWSLSOUU9CW7S8AZ" localSheetId="0" hidden="1">#REF!</definedName>
    <definedName name="BEx7JNJJGD33EWSLSOUU9CW7S8AZ" localSheetId="6" hidden="1">#REF!</definedName>
    <definedName name="BEx7JNJJGD33EWSLSOUU9CW7S8AZ" localSheetId="5" hidden="1">#REF!</definedName>
    <definedName name="BEx7JNJJGD33EWSLSOUU9CW7S8AZ" localSheetId="2" hidden="1">#REF!</definedName>
    <definedName name="BEx7JNJJGD33EWSLSOUU9CW7S8AZ" localSheetId="1" hidden="1">#REF!</definedName>
    <definedName name="BEx7JNJJGD33EWSLSOUU9CW7S8AZ" localSheetId="3" hidden="1">#REF!</definedName>
    <definedName name="BEx7JNJJGD33EWSLSOUU9CW7S8AZ" hidden="1">#REF!</definedName>
    <definedName name="BEx7L56PDX9X8CFEZ4KCNEP9RO8X" localSheetId="4" hidden="1">#REF!</definedName>
    <definedName name="BEx7L56PDX9X8CFEZ4KCNEP9RO8X" localSheetId="7" hidden="1">#REF!</definedName>
    <definedName name="BEx7L56PDX9X8CFEZ4KCNEP9RO8X" localSheetId="0" hidden="1">#REF!</definedName>
    <definedName name="BEx7L56PDX9X8CFEZ4KCNEP9RO8X" localSheetId="6" hidden="1">#REF!</definedName>
    <definedName name="BEx7L56PDX9X8CFEZ4KCNEP9RO8X" localSheetId="5" hidden="1">#REF!</definedName>
    <definedName name="BEx7L56PDX9X8CFEZ4KCNEP9RO8X" localSheetId="2" hidden="1">#REF!</definedName>
    <definedName name="BEx7L56PDX9X8CFEZ4KCNEP9RO8X" localSheetId="1" hidden="1">#REF!</definedName>
    <definedName name="BEx7L56PDX9X8CFEZ4KCNEP9RO8X" localSheetId="3" hidden="1">#REF!</definedName>
    <definedName name="BEx7L56PDX9X8CFEZ4KCNEP9RO8X" hidden="1">#REF!</definedName>
    <definedName name="BEx7ND7K8VOMYSASZU06W8H0KIUC" localSheetId="4" hidden="1">#REF!</definedName>
    <definedName name="BEx7ND7K8VOMYSASZU06W8H0KIUC" localSheetId="7" hidden="1">#REF!</definedName>
    <definedName name="BEx7ND7K8VOMYSASZU06W8H0KIUC" localSheetId="0" hidden="1">#REF!</definedName>
    <definedName name="BEx7ND7K8VOMYSASZU06W8H0KIUC" localSheetId="6" hidden="1">#REF!</definedName>
    <definedName name="BEx7ND7K8VOMYSASZU06W8H0KIUC" localSheetId="5" hidden="1">#REF!</definedName>
    <definedName name="BEx7ND7K8VOMYSASZU06W8H0KIUC" localSheetId="2" hidden="1">#REF!</definedName>
    <definedName name="BEx7ND7K8VOMYSASZU06W8H0KIUC" localSheetId="1" hidden="1">#REF!</definedName>
    <definedName name="BEx7ND7K8VOMYSASZU06W8H0KIUC" localSheetId="3" hidden="1">#REF!</definedName>
    <definedName name="BEx7ND7K8VOMYSASZU06W8H0KIUC" hidden="1">#REF!</definedName>
    <definedName name="BEx90S5T6DPSWU17FDHIQGOYKPJY" localSheetId="4" hidden="1">#REF!</definedName>
    <definedName name="BEx90S5T6DPSWU17FDHIQGOYKPJY" localSheetId="7" hidden="1">#REF!</definedName>
    <definedName name="BEx90S5T6DPSWU17FDHIQGOYKPJY" localSheetId="0" hidden="1">#REF!</definedName>
    <definedName name="BEx90S5T6DPSWU17FDHIQGOYKPJY" localSheetId="6" hidden="1">#REF!</definedName>
    <definedName name="BEx90S5T6DPSWU17FDHIQGOYKPJY" localSheetId="5" hidden="1">#REF!</definedName>
    <definedName name="BEx90S5T6DPSWU17FDHIQGOYKPJY" localSheetId="2" hidden="1">#REF!</definedName>
    <definedName name="BEx90S5T6DPSWU17FDHIQGOYKPJY" localSheetId="1" hidden="1">#REF!</definedName>
    <definedName name="BEx90S5T6DPSWU17FDHIQGOYKPJY" localSheetId="3" hidden="1">#REF!</definedName>
    <definedName name="BEx90S5T6DPSWU17FDHIQGOYKPJY" hidden="1">#REF!</definedName>
    <definedName name="BEx90VLS2ECDRGXFU28RCDOWJ8BC" localSheetId="4" hidden="1">#REF!</definedName>
    <definedName name="BEx90VLS2ECDRGXFU28RCDOWJ8BC" localSheetId="7" hidden="1">#REF!</definedName>
    <definedName name="BEx90VLS2ECDRGXFU28RCDOWJ8BC" localSheetId="0" hidden="1">#REF!</definedName>
    <definedName name="BEx90VLS2ECDRGXFU28RCDOWJ8BC" localSheetId="6" hidden="1">#REF!</definedName>
    <definedName name="BEx90VLS2ECDRGXFU28RCDOWJ8BC" localSheetId="5" hidden="1">#REF!</definedName>
    <definedName name="BEx90VLS2ECDRGXFU28RCDOWJ8BC" localSheetId="2" hidden="1">#REF!</definedName>
    <definedName name="BEx90VLS2ECDRGXFU28RCDOWJ8BC" localSheetId="1" hidden="1">#REF!</definedName>
    <definedName name="BEx90VLS2ECDRGXFU28RCDOWJ8BC" localSheetId="3" hidden="1">#REF!</definedName>
    <definedName name="BEx90VLS2ECDRGXFU28RCDOWJ8BC" hidden="1">#REF!</definedName>
    <definedName name="BEx93FWVA9G5AU5AQM0YWSWUXJS3" localSheetId="4" hidden="1">#REF!</definedName>
    <definedName name="BEx93FWVA9G5AU5AQM0YWSWUXJS3" localSheetId="7" hidden="1">#REF!</definedName>
    <definedName name="BEx93FWVA9G5AU5AQM0YWSWUXJS3" localSheetId="0" hidden="1">#REF!</definedName>
    <definedName name="BEx93FWVA9G5AU5AQM0YWSWUXJS3" localSheetId="6" hidden="1">#REF!</definedName>
    <definedName name="BEx93FWVA9G5AU5AQM0YWSWUXJS3" localSheetId="5" hidden="1">#REF!</definedName>
    <definedName name="BEx93FWVA9G5AU5AQM0YWSWUXJS3" localSheetId="2" hidden="1">#REF!</definedName>
    <definedName name="BEx93FWVA9G5AU5AQM0YWSWUXJS3" localSheetId="1" hidden="1">#REF!</definedName>
    <definedName name="BEx93FWVA9G5AU5AQM0YWSWUXJS3" localSheetId="3" hidden="1">#REF!</definedName>
    <definedName name="BEx93FWVA9G5AU5AQM0YWSWUXJS3" hidden="1">#REF!</definedName>
    <definedName name="BEx93TPB3JPBO8OY6G8OMN9DTO6F" localSheetId="4" hidden="1">#REF!</definedName>
    <definedName name="BEx93TPB3JPBO8OY6G8OMN9DTO6F" localSheetId="7" hidden="1">#REF!</definedName>
    <definedName name="BEx93TPB3JPBO8OY6G8OMN9DTO6F" localSheetId="0" hidden="1">#REF!</definedName>
    <definedName name="BEx93TPB3JPBO8OY6G8OMN9DTO6F" localSheetId="6" hidden="1">#REF!</definedName>
    <definedName name="BEx93TPB3JPBO8OY6G8OMN9DTO6F" localSheetId="5" hidden="1">#REF!</definedName>
    <definedName name="BEx93TPB3JPBO8OY6G8OMN9DTO6F" localSheetId="2" hidden="1">#REF!</definedName>
    <definedName name="BEx93TPB3JPBO8OY6G8OMN9DTO6F" localSheetId="1" hidden="1">#REF!</definedName>
    <definedName name="BEx93TPB3JPBO8OY6G8OMN9DTO6F" localSheetId="3" hidden="1">#REF!</definedName>
    <definedName name="BEx93TPB3JPBO8OY6G8OMN9DTO6F" hidden="1">#REF!</definedName>
    <definedName name="BEx949VT58GUAM6H723HLKNJJEO4" localSheetId="4" hidden="1">#REF!</definedName>
    <definedName name="BEx949VT58GUAM6H723HLKNJJEO4" localSheetId="7" hidden="1">#REF!</definedName>
    <definedName name="BEx949VT58GUAM6H723HLKNJJEO4" localSheetId="0" hidden="1">#REF!</definedName>
    <definedName name="BEx949VT58GUAM6H723HLKNJJEO4" localSheetId="6" hidden="1">#REF!</definedName>
    <definedName name="BEx949VT58GUAM6H723HLKNJJEO4" localSheetId="5" hidden="1">#REF!</definedName>
    <definedName name="BEx949VT58GUAM6H723HLKNJJEO4" localSheetId="2" hidden="1">#REF!</definedName>
    <definedName name="BEx949VT58GUAM6H723HLKNJJEO4" localSheetId="1" hidden="1">#REF!</definedName>
    <definedName name="BEx949VT58GUAM6H723HLKNJJEO4" localSheetId="3" hidden="1">#REF!</definedName>
    <definedName name="BEx949VT58GUAM6H723HLKNJJEO4" hidden="1">#REF!</definedName>
    <definedName name="BEx94KIX901LI5SF5IH7ZPDNCHYQ" localSheetId="4" hidden="1">[2]osnovni!#REF!</definedName>
    <definedName name="BEx94KIX901LI5SF5IH7ZPDNCHYQ" localSheetId="7" hidden="1">[2]osnovni!#REF!</definedName>
    <definedName name="BEx94KIX901LI5SF5IH7ZPDNCHYQ" localSheetId="0" hidden="1">[2]osnovni!#REF!</definedName>
    <definedName name="BEx94KIX901LI5SF5IH7ZPDNCHYQ" localSheetId="6" hidden="1">[2]osnovni!#REF!</definedName>
    <definedName name="BEx94KIX901LI5SF5IH7ZPDNCHYQ" localSheetId="5" hidden="1">[2]osnovni!#REF!</definedName>
    <definedName name="BEx94KIX901LI5SF5IH7ZPDNCHYQ" localSheetId="2" hidden="1">[2]osnovni!#REF!</definedName>
    <definedName name="BEx94KIX901LI5SF5IH7ZPDNCHYQ" localSheetId="1" hidden="1">[2]osnovni!#REF!</definedName>
    <definedName name="BEx94KIX901LI5SF5IH7ZPDNCHYQ" localSheetId="3" hidden="1">[2]osnovni!#REF!</definedName>
    <definedName name="BEx94KIX901LI5SF5IH7ZPDNCHYQ" hidden="1">[2]osnovni!#REF!</definedName>
    <definedName name="BEx95MVU371XX54TU9TIM5HKXBHO" localSheetId="4" hidden="1">#REF!</definedName>
    <definedName name="BEx95MVU371XX54TU9TIM5HKXBHO" localSheetId="7" hidden="1">#REF!</definedName>
    <definedName name="BEx95MVU371XX54TU9TIM5HKXBHO" localSheetId="0" hidden="1">#REF!</definedName>
    <definedName name="BEx95MVU371XX54TU9TIM5HKXBHO" localSheetId="6" hidden="1">#REF!</definedName>
    <definedName name="BEx95MVU371XX54TU9TIM5HKXBHO" localSheetId="5" hidden="1">#REF!</definedName>
    <definedName name="BEx95MVU371XX54TU9TIM5HKXBHO" localSheetId="2" hidden="1">#REF!</definedName>
    <definedName name="BEx95MVU371XX54TU9TIM5HKXBHO" localSheetId="1" hidden="1">#REF!</definedName>
    <definedName name="BEx95MVU371XX54TU9TIM5HKXBHO" localSheetId="3" hidden="1">#REF!</definedName>
    <definedName name="BEx95MVU371XX54TU9TIM5HKXBHO" hidden="1">#REF!</definedName>
    <definedName name="BEx95TH6MXJHQK4XYT8EPHEDET8K" localSheetId="4" hidden="1">#REF!</definedName>
    <definedName name="BEx95TH6MXJHQK4XYT8EPHEDET8K" localSheetId="7" hidden="1">#REF!</definedName>
    <definedName name="BEx95TH6MXJHQK4XYT8EPHEDET8K" localSheetId="0" hidden="1">#REF!</definedName>
    <definedName name="BEx95TH6MXJHQK4XYT8EPHEDET8K" localSheetId="6" hidden="1">#REF!</definedName>
    <definedName name="BEx95TH6MXJHQK4XYT8EPHEDET8K" localSheetId="5" hidden="1">#REF!</definedName>
    <definedName name="BEx95TH6MXJHQK4XYT8EPHEDET8K" localSheetId="2" hidden="1">#REF!</definedName>
    <definedName name="BEx95TH6MXJHQK4XYT8EPHEDET8K" localSheetId="1" hidden="1">#REF!</definedName>
    <definedName name="BEx95TH6MXJHQK4XYT8EPHEDET8K" localSheetId="3" hidden="1">#REF!</definedName>
    <definedName name="BEx95TH6MXJHQK4XYT8EPHEDET8K" hidden="1">#REF!</definedName>
    <definedName name="BEx96B0AIMZYE8I1MJBG3PYPBHVW" localSheetId="4" hidden="1">[2]osnovni!#REF!</definedName>
    <definedName name="BEx96B0AIMZYE8I1MJBG3PYPBHVW" localSheetId="7" hidden="1">[2]osnovni!#REF!</definedName>
    <definedName name="BEx96B0AIMZYE8I1MJBG3PYPBHVW" localSheetId="0" hidden="1">[2]osnovni!#REF!</definedName>
    <definedName name="BEx96B0AIMZYE8I1MJBG3PYPBHVW" localSheetId="6" hidden="1">[2]osnovni!#REF!</definedName>
    <definedName name="BEx96B0AIMZYE8I1MJBG3PYPBHVW" localSheetId="5" hidden="1">[2]osnovni!#REF!</definedName>
    <definedName name="BEx96B0AIMZYE8I1MJBG3PYPBHVW" localSheetId="2" hidden="1">[2]osnovni!#REF!</definedName>
    <definedName name="BEx96B0AIMZYE8I1MJBG3PYPBHVW" localSheetId="1" hidden="1">[2]osnovni!#REF!</definedName>
    <definedName name="BEx96B0AIMZYE8I1MJBG3PYPBHVW" localSheetId="3" hidden="1">[2]osnovni!#REF!</definedName>
    <definedName name="BEx96B0AIMZYE8I1MJBG3PYPBHVW" hidden="1">[2]osnovni!#REF!</definedName>
    <definedName name="BEx96HR6AHJ90ZRT2EAZBXLSIFPW" localSheetId="4" hidden="1">#REF!</definedName>
    <definedName name="BEx96HR6AHJ90ZRT2EAZBXLSIFPW" localSheetId="7" hidden="1">#REF!</definedName>
    <definedName name="BEx96HR6AHJ90ZRT2EAZBXLSIFPW" localSheetId="0" hidden="1">#REF!</definedName>
    <definedName name="BEx96HR6AHJ90ZRT2EAZBXLSIFPW" localSheetId="6" hidden="1">#REF!</definedName>
    <definedName name="BEx96HR6AHJ90ZRT2EAZBXLSIFPW" localSheetId="5" hidden="1">#REF!</definedName>
    <definedName name="BEx96HR6AHJ90ZRT2EAZBXLSIFPW" localSheetId="2" hidden="1">#REF!</definedName>
    <definedName name="BEx96HR6AHJ90ZRT2EAZBXLSIFPW" localSheetId="1" hidden="1">#REF!</definedName>
    <definedName name="BEx96HR6AHJ90ZRT2EAZBXLSIFPW" localSheetId="3" hidden="1">#REF!</definedName>
    <definedName name="BEx96HR6AHJ90ZRT2EAZBXLSIFPW" hidden="1">#REF!</definedName>
    <definedName name="BEx9853HMR3TE2J8B63XJQBVBCVV" localSheetId="4" hidden="1">#REF!</definedName>
    <definedName name="BEx9853HMR3TE2J8B63XJQBVBCVV" localSheetId="7" hidden="1">#REF!</definedName>
    <definedName name="BEx9853HMR3TE2J8B63XJQBVBCVV" localSheetId="0" hidden="1">#REF!</definedName>
    <definedName name="BEx9853HMR3TE2J8B63XJQBVBCVV" localSheetId="6" hidden="1">#REF!</definedName>
    <definedName name="BEx9853HMR3TE2J8B63XJQBVBCVV" localSheetId="5" hidden="1">#REF!</definedName>
    <definedName name="BEx9853HMR3TE2J8B63XJQBVBCVV" localSheetId="2" hidden="1">#REF!</definedName>
    <definedName name="BEx9853HMR3TE2J8B63XJQBVBCVV" localSheetId="1" hidden="1">#REF!</definedName>
    <definedName name="BEx9853HMR3TE2J8B63XJQBVBCVV" localSheetId="3" hidden="1">#REF!</definedName>
    <definedName name="BEx9853HMR3TE2J8B63XJQBVBCVV" hidden="1">#REF!</definedName>
    <definedName name="BEx98T2J69OHMRMS24R1TJKH73YQ" localSheetId="4" hidden="1">#REF!</definedName>
    <definedName name="BEx98T2J69OHMRMS24R1TJKH73YQ" localSheetId="7" hidden="1">#REF!</definedName>
    <definedName name="BEx98T2J69OHMRMS24R1TJKH73YQ" localSheetId="0" hidden="1">#REF!</definedName>
    <definedName name="BEx98T2J69OHMRMS24R1TJKH73YQ" localSheetId="6" hidden="1">#REF!</definedName>
    <definedName name="BEx98T2J69OHMRMS24R1TJKH73YQ" localSheetId="5" hidden="1">#REF!</definedName>
    <definedName name="BEx98T2J69OHMRMS24R1TJKH73YQ" localSheetId="2" hidden="1">#REF!</definedName>
    <definedName name="BEx98T2J69OHMRMS24R1TJKH73YQ" localSheetId="1" hidden="1">#REF!</definedName>
    <definedName name="BEx98T2J69OHMRMS24R1TJKH73YQ" localSheetId="3" hidden="1">#REF!</definedName>
    <definedName name="BEx98T2J69OHMRMS24R1TJKH73YQ" hidden="1">#REF!</definedName>
    <definedName name="BEx992IGYZI6ZZS3RHEQXZ40S3FL" localSheetId="4" hidden="1">#REF!</definedName>
    <definedName name="BEx992IGYZI6ZZS3RHEQXZ40S3FL" localSheetId="7" hidden="1">#REF!</definedName>
    <definedName name="BEx992IGYZI6ZZS3RHEQXZ40S3FL" localSheetId="0" hidden="1">#REF!</definedName>
    <definedName name="BEx992IGYZI6ZZS3RHEQXZ40S3FL" localSheetId="6" hidden="1">#REF!</definedName>
    <definedName name="BEx992IGYZI6ZZS3RHEQXZ40S3FL" localSheetId="5" hidden="1">#REF!</definedName>
    <definedName name="BEx992IGYZI6ZZS3RHEQXZ40S3FL" localSheetId="2" hidden="1">#REF!</definedName>
    <definedName name="BEx992IGYZI6ZZS3RHEQXZ40S3FL" localSheetId="1" hidden="1">#REF!</definedName>
    <definedName name="BEx992IGYZI6ZZS3RHEQXZ40S3FL" localSheetId="3" hidden="1">#REF!</definedName>
    <definedName name="BEx992IGYZI6ZZS3RHEQXZ40S3FL" hidden="1">#REF!</definedName>
    <definedName name="BEx99NN2NAW2V2D2KILJ38799A6T" localSheetId="4" hidden="1">#REF!</definedName>
    <definedName name="BEx99NN2NAW2V2D2KILJ38799A6T" localSheetId="7" hidden="1">#REF!</definedName>
    <definedName name="BEx99NN2NAW2V2D2KILJ38799A6T" localSheetId="0" hidden="1">#REF!</definedName>
    <definedName name="BEx99NN2NAW2V2D2KILJ38799A6T" localSheetId="6" hidden="1">#REF!</definedName>
    <definedName name="BEx99NN2NAW2V2D2KILJ38799A6T" localSheetId="5" hidden="1">#REF!</definedName>
    <definedName name="BEx99NN2NAW2V2D2KILJ38799A6T" localSheetId="2" hidden="1">#REF!</definedName>
    <definedName name="BEx99NN2NAW2V2D2KILJ38799A6T" localSheetId="1" hidden="1">#REF!</definedName>
    <definedName name="BEx99NN2NAW2V2D2KILJ38799A6T" localSheetId="3" hidden="1">#REF!</definedName>
    <definedName name="BEx99NN2NAW2V2D2KILJ38799A6T" hidden="1">#REF!</definedName>
    <definedName name="BEx99QXRMGCPJNYE0T2V1JK73ATA" localSheetId="4" hidden="1">[2]osnovni!#REF!</definedName>
    <definedName name="BEx99QXRMGCPJNYE0T2V1JK73ATA" localSheetId="7" hidden="1">[2]osnovni!#REF!</definedName>
    <definedName name="BEx99QXRMGCPJNYE0T2V1JK73ATA" localSheetId="0" hidden="1">[2]osnovni!#REF!</definedName>
    <definedName name="BEx99QXRMGCPJNYE0T2V1JK73ATA" localSheetId="6" hidden="1">[2]osnovni!#REF!</definedName>
    <definedName name="BEx99QXRMGCPJNYE0T2V1JK73ATA" localSheetId="5" hidden="1">[2]osnovni!#REF!</definedName>
    <definedName name="BEx99QXRMGCPJNYE0T2V1JK73ATA" localSheetId="2" hidden="1">[2]osnovni!#REF!</definedName>
    <definedName name="BEx99QXRMGCPJNYE0T2V1JK73ATA" localSheetId="1" hidden="1">[2]osnovni!#REF!</definedName>
    <definedName name="BEx99QXRMGCPJNYE0T2V1JK73ATA" localSheetId="3" hidden="1">[2]osnovni!#REF!</definedName>
    <definedName name="BEx99QXRMGCPJNYE0T2V1JK73ATA" hidden="1">[2]osnovni!#REF!</definedName>
    <definedName name="BEx99WC02ASEOHWA9805YRTA9RC5" localSheetId="4" hidden="1">#REF!</definedName>
    <definedName name="BEx99WC02ASEOHWA9805YRTA9RC5" localSheetId="7" hidden="1">#REF!</definedName>
    <definedName name="BEx99WC02ASEOHWA9805YRTA9RC5" localSheetId="0" hidden="1">#REF!</definedName>
    <definedName name="BEx99WC02ASEOHWA9805YRTA9RC5" localSheetId="6" hidden="1">#REF!</definedName>
    <definedName name="BEx99WC02ASEOHWA9805YRTA9RC5" localSheetId="5" hidden="1">#REF!</definedName>
    <definedName name="BEx99WC02ASEOHWA9805YRTA9RC5" localSheetId="2" hidden="1">#REF!</definedName>
    <definedName name="BEx99WC02ASEOHWA9805YRTA9RC5" localSheetId="1" hidden="1">#REF!</definedName>
    <definedName name="BEx99WC02ASEOHWA9805YRTA9RC5" localSheetId="3" hidden="1">#REF!</definedName>
    <definedName name="BEx99WC02ASEOHWA9805YRTA9RC5" hidden="1">#REF!</definedName>
    <definedName name="BEx9A8BKZBIM9VT4NQ21EUOEYC6F" localSheetId="4" hidden="1">#REF!</definedName>
    <definedName name="BEx9A8BKZBIM9VT4NQ21EUOEYC6F" localSheetId="7" hidden="1">#REF!</definedName>
    <definedName name="BEx9A8BKZBIM9VT4NQ21EUOEYC6F" localSheetId="0" hidden="1">#REF!</definedName>
    <definedName name="BEx9A8BKZBIM9VT4NQ21EUOEYC6F" localSheetId="6" hidden="1">#REF!</definedName>
    <definedName name="BEx9A8BKZBIM9VT4NQ21EUOEYC6F" localSheetId="5" hidden="1">#REF!</definedName>
    <definedName name="BEx9A8BKZBIM9VT4NQ21EUOEYC6F" localSheetId="2" hidden="1">#REF!</definedName>
    <definedName name="BEx9A8BKZBIM9VT4NQ21EUOEYC6F" localSheetId="1" hidden="1">#REF!</definedName>
    <definedName name="BEx9A8BKZBIM9VT4NQ21EUOEYC6F" localSheetId="3" hidden="1">#REF!</definedName>
    <definedName name="BEx9A8BKZBIM9VT4NQ21EUOEYC6F" hidden="1">#REF!</definedName>
    <definedName name="BEx9APEKG3UJ7NCT7X5Q3979ALJT" localSheetId="4" hidden="1">#REF!</definedName>
    <definedName name="BEx9APEKG3UJ7NCT7X5Q3979ALJT" localSheetId="7" hidden="1">#REF!</definedName>
    <definedName name="BEx9APEKG3UJ7NCT7X5Q3979ALJT" localSheetId="0" hidden="1">#REF!</definedName>
    <definedName name="BEx9APEKG3UJ7NCT7X5Q3979ALJT" localSheetId="6" hidden="1">#REF!</definedName>
    <definedName name="BEx9APEKG3UJ7NCT7X5Q3979ALJT" localSheetId="5" hidden="1">#REF!</definedName>
    <definedName name="BEx9APEKG3UJ7NCT7X5Q3979ALJT" localSheetId="2" hidden="1">#REF!</definedName>
    <definedName name="BEx9APEKG3UJ7NCT7X5Q3979ALJT" localSheetId="1" hidden="1">#REF!</definedName>
    <definedName name="BEx9APEKG3UJ7NCT7X5Q3979ALJT" localSheetId="3" hidden="1">#REF!</definedName>
    <definedName name="BEx9APEKG3UJ7NCT7X5Q3979ALJT" hidden="1">#REF!</definedName>
    <definedName name="BEx9BMIRFYAIB4STKJ0IVUSKNOKN" localSheetId="4" hidden="1">#REF!</definedName>
    <definedName name="BEx9BMIRFYAIB4STKJ0IVUSKNOKN" localSheetId="7" hidden="1">#REF!</definedName>
    <definedName name="BEx9BMIRFYAIB4STKJ0IVUSKNOKN" localSheetId="0" hidden="1">#REF!</definedName>
    <definedName name="BEx9BMIRFYAIB4STKJ0IVUSKNOKN" localSheetId="6" hidden="1">#REF!</definedName>
    <definedName name="BEx9BMIRFYAIB4STKJ0IVUSKNOKN" localSheetId="5" hidden="1">#REF!</definedName>
    <definedName name="BEx9BMIRFYAIB4STKJ0IVUSKNOKN" localSheetId="2" hidden="1">#REF!</definedName>
    <definedName name="BEx9BMIRFYAIB4STKJ0IVUSKNOKN" localSheetId="1" hidden="1">#REF!</definedName>
    <definedName name="BEx9BMIRFYAIB4STKJ0IVUSKNOKN" localSheetId="3" hidden="1">#REF!</definedName>
    <definedName name="BEx9BMIRFYAIB4STKJ0IVUSKNOKN" hidden="1">#REF!</definedName>
    <definedName name="BEx9BT9F1Y3T3F268WEEVIAF0ELZ" localSheetId="4" hidden="1">#REF!</definedName>
    <definedName name="BEx9BT9F1Y3T3F268WEEVIAF0ELZ" localSheetId="7" hidden="1">#REF!</definedName>
    <definedName name="BEx9BT9F1Y3T3F268WEEVIAF0ELZ" localSheetId="0" hidden="1">#REF!</definedName>
    <definedName name="BEx9BT9F1Y3T3F268WEEVIAF0ELZ" localSheetId="6" hidden="1">#REF!</definedName>
    <definedName name="BEx9BT9F1Y3T3F268WEEVIAF0ELZ" localSheetId="5" hidden="1">#REF!</definedName>
    <definedName name="BEx9BT9F1Y3T3F268WEEVIAF0ELZ" localSheetId="2" hidden="1">#REF!</definedName>
    <definedName name="BEx9BT9F1Y3T3F268WEEVIAF0ELZ" localSheetId="1" hidden="1">#REF!</definedName>
    <definedName name="BEx9BT9F1Y3T3F268WEEVIAF0ELZ" localSheetId="3" hidden="1">#REF!</definedName>
    <definedName name="BEx9BT9F1Y3T3F268WEEVIAF0ELZ" hidden="1">#REF!</definedName>
    <definedName name="BEx9C2UOV9Z4RKXDDEBVMKU8WB6A" localSheetId="4" hidden="1">#REF!</definedName>
    <definedName name="BEx9C2UOV9Z4RKXDDEBVMKU8WB6A" localSheetId="7" hidden="1">#REF!</definedName>
    <definedName name="BEx9C2UOV9Z4RKXDDEBVMKU8WB6A" localSheetId="0" hidden="1">#REF!</definedName>
    <definedName name="BEx9C2UOV9Z4RKXDDEBVMKU8WB6A" localSheetId="6" hidden="1">#REF!</definedName>
    <definedName name="BEx9C2UOV9Z4RKXDDEBVMKU8WB6A" localSheetId="5" hidden="1">#REF!</definedName>
    <definedName name="BEx9C2UOV9Z4RKXDDEBVMKU8WB6A" localSheetId="2" hidden="1">#REF!</definedName>
    <definedName name="BEx9C2UOV9Z4RKXDDEBVMKU8WB6A" localSheetId="1" hidden="1">#REF!</definedName>
    <definedName name="BEx9C2UOV9Z4RKXDDEBVMKU8WB6A" localSheetId="3" hidden="1">#REF!</definedName>
    <definedName name="BEx9C2UOV9Z4RKXDDEBVMKU8WB6A" hidden="1">#REF!</definedName>
    <definedName name="BEx9DHY9IOH4RAKZ8VGPGRYY07KK" localSheetId="4" hidden="1">#REF!</definedName>
    <definedName name="BEx9DHY9IOH4RAKZ8VGPGRYY07KK" localSheetId="7" hidden="1">#REF!</definedName>
    <definedName name="BEx9DHY9IOH4RAKZ8VGPGRYY07KK" localSheetId="0" hidden="1">#REF!</definedName>
    <definedName name="BEx9DHY9IOH4RAKZ8VGPGRYY07KK" localSheetId="6" hidden="1">#REF!</definedName>
    <definedName name="BEx9DHY9IOH4RAKZ8VGPGRYY07KK" localSheetId="5" hidden="1">#REF!</definedName>
    <definedName name="BEx9DHY9IOH4RAKZ8VGPGRYY07KK" localSheetId="2" hidden="1">#REF!</definedName>
    <definedName name="BEx9DHY9IOH4RAKZ8VGPGRYY07KK" localSheetId="1" hidden="1">#REF!</definedName>
    <definedName name="BEx9DHY9IOH4RAKZ8VGPGRYY07KK" localSheetId="3" hidden="1">#REF!</definedName>
    <definedName name="BEx9DHY9IOH4RAKZ8VGPGRYY07KK" hidden="1">#REF!</definedName>
    <definedName name="BEx9F5QQIO9XQAWF253GKW9QXJQ0" localSheetId="4" hidden="1">#REF!</definedName>
    <definedName name="BEx9F5QQIO9XQAWF253GKW9QXJQ0" localSheetId="7" hidden="1">#REF!</definedName>
    <definedName name="BEx9F5QQIO9XQAWF253GKW9QXJQ0" localSheetId="0" hidden="1">#REF!</definedName>
    <definedName name="BEx9F5QQIO9XQAWF253GKW9QXJQ0" localSheetId="6" hidden="1">#REF!</definedName>
    <definedName name="BEx9F5QQIO9XQAWF253GKW9QXJQ0" localSheetId="5" hidden="1">#REF!</definedName>
    <definedName name="BEx9F5QQIO9XQAWF253GKW9QXJQ0" localSheetId="2" hidden="1">#REF!</definedName>
    <definedName name="BEx9F5QQIO9XQAWF253GKW9QXJQ0" localSheetId="1" hidden="1">#REF!</definedName>
    <definedName name="BEx9F5QQIO9XQAWF253GKW9QXJQ0" localSheetId="3" hidden="1">#REF!</definedName>
    <definedName name="BEx9F5QQIO9XQAWF253GKW9QXJQ0" hidden="1">#REF!</definedName>
    <definedName name="BEx9FQ9R3A23X2BH3MFNUNHU7GFV" localSheetId="4" hidden="1">#REF!</definedName>
    <definedName name="BEx9FQ9R3A23X2BH3MFNUNHU7GFV" localSheetId="7" hidden="1">#REF!</definedName>
    <definedName name="BEx9FQ9R3A23X2BH3MFNUNHU7GFV" localSheetId="0" hidden="1">#REF!</definedName>
    <definedName name="BEx9FQ9R3A23X2BH3MFNUNHU7GFV" localSheetId="6" hidden="1">#REF!</definedName>
    <definedName name="BEx9FQ9R3A23X2BH3MFNUNHU7GFV" localSheetId="5" hidden="1">#REF!</definedName>
    <definedName name="BEx9FQ9R3A23X2BH3MFNUNHU7GFV" localSheetId="2" hidden="1">#REF!</definedName>
    <definedName name="BEx9FQ9R3A23X2BH3MFNUNHU7GFV" localSheetId="1" hidden="1">#REF!</definedName>
    <definedName name="BEx9FQ9R3A23X2BH3MFNUNHU7GFV" localSheetId="3" hidden="1">#REF!</definedName>
    <definedName name="BEx9FQ9R3A23X2BH3MFNUNHU7GFV" hidden="1">#REF!</definedName>
    <definedName name="BEx9FW9JJD1ER60H4FW2BNMG7Y7M" localSheetId="4" hidden="1">#REF!</definedName>
    <definedName name="BEx9FW9JJD1ER60H4FW2BNMG7Y7M" localSheetId="7" hidden="1">#REF!</definedName>
    <definedName name="BEx9FW9JJD1ER60H4FW2BNMG7Y7M" localSheetId="0" hidden="1">#REF!</definedName>
    <definedName name="BEx9FW9JJD1ER60H4FW2BNMG7Y7M" localSheetId="6" hidden="1">#REF!</definedName>
    <definedName name="BEx9FW9JJD1ER60H4FW2BNMG7Y7M" localSheetId="5" hidden="1">#REF!</definedName>
    <definedName name="BEx9FW9JJD1ER60H4FW2BNMG7Y7M" localSheetId="2" hidden="1">#REF!</definedName>
    <definedName name="BEx9FW9JJD1ER60H4FW2BNMG7Y7M" localSheetId="1" hidden="1">#REF!</definedName>
    <definedName name="BEx9FW9JJD1ER60H4FW2BNMG7Y7M" localSheetId="3" hidden="1">#REF!</definedName>
    <definedName name="BEx9FW9JJD1ER60H4FW2BNMG7Y7M" hidden="1">#REF!</definedName>
    <definedName name="BEx9FXBDHF9WKIKUI7TH8A2VSXM9" localSheetId="4" hidden="1">#REF!</definedName>
    <definedName name="BEx9FXBDHF9WKIKUI7TH8A2VSXM9" localSheetId="7" hidden="1">#REF!</definedName>
    <definedName name="BEx9FXBDHF9WKIKUI7TH8A2VSXM9" localSheetId="0" hidden="1">#REF!</definedName>
    <definedName name="BEx9FXBDHF9WKIKUI7TH8A2VSXM9" localSheetId="6" hidden="1">#REF!</definedName>
    <definedName name="BEx9FXBDHF9WKIKUI7TH8A2VSXM9" localSheetId="5" hidden="1">#REF!</definedName>
    <definedName name="BEx9FXBDHF9WKIKUI7TH8A2VSXM9" localSheetId="2" hidden="1">#REF!</definedName>
    <definedName name="BEx9FXBDHF9WKIKUI7TH8A2VSXM9" localSheetId="1" hidden="1">#REF!</definedName>
    <definedName name="BEx9FXBDHF9WKIKUI7TH8A2VSXM9" localSheetId="3" hidden="1">#REF!</definedName>
    <definedName name="BEx9FXBDHF9WKIKUI7TH8A2VSXM9" hidden="1">#REF!</definedName>
    <definedName name="BEx9G7NICTP5XCXJZL62YYH9I0NI" localSheetId="4" hidden="1">#REF!</definedName>
    <definedName name="BEx9G7NICTP5XCXJZL62YYH9I0NI" localSheetId="7" hidden="1">#REF!</definedName>
    <definedName name="BEx9G7NICTP5XCXJZL62YYH9I0NI" localSheetId="0" hidden="1">#REF!</definedName>
    <definedName name="BEx9G7NICTP5XCXJZL62YYH9I0NI" localSheetId="6" hidden="1">#REF!</definedName>
    <definedName name="BEx9G7NICTP5XCXJZL62YYH9I0NI" localSheetId="5" hidden="1">#REF!</definedName>
    <definedName name="BEx9G7NICTP5XCXJZL62YYH9I0NI" localSheetId="2" hidden="1">#REF!</definedName>
    <definedName name="BEx9G7NICTP5XCXJZL62YYH9I0NI" localSheetId="1" hidden="1">#REF!</definedName>
    <definedName name="BEx9G7NICTP5XCXJZL62YYH9I0NI" localSheetId="3" hidden="1">#REF!</definedName>
    <definedName name="BEx9G7NICTP5XCXJZL62YYH9I0NI" hidden="1">#REF!</definedName>
    <definedName name="BEx9HM00ZTXR1X0OZFYQMWGGXZ70" localSheetId="4" hidden="1">#REF!</definedName>
    <definedName name="BEx9HM00ZTXR1X0OZFYQMWGGXZ70" localSheetId="7" hidden="1">#REF!</definedName>
    <definedName name="BEx9HM00ZTXR1X0OZFYQMWGGXZ70" localSheetId="0" hidden="1">#REF!</definedName>
    <definedName name="BEx9HM00ZTXR1X0OZFYQMWGGXZ70" localSheetId="6" hidden="1">#REF!</definedName>
    <definedName name="BEx9HM00ZTXR1X0OZFYQMWGGXZ70" localSheetId="5" hidden="1">#REF!</definedName>
    <definedName name="BEx9HM00ZTXR1X0OZFYQMWGGXZ70" localSheetId="2" hidden="1">#REF!</definedName>
    <definedName name="BEx9HM00ZTXR1X0OZFYQMWGGXZ70" localSheetId="1" hidden="1">#REF!</definedName>
    <definedName name="BEx9HM00ZTXR1X0OZFYQMWGGXZ70" localSheetId="3" hidden="1">#REF!</definedName>
    <definedName name="BEx9HM00ZTXR1X0OZFYQMWGGXZ70" hidden="1">#REF!</definedName>
    <definedName name="BEx9IC2Q1E14HZ5C7VLP623ZN3LL" localSheetId="4" hidden="1">#REF!</definedName>
    <definedName name="BEx9IC2Q1E14HZ5C7VLP623ZN3LL" localSheetId="7" hidden="1">#REF!</definedName>
    <definedName name="BEx9IC2Q1E14HZ5C7VLP623ZN3LL" localSheetId="0" hidden="1">#REF!</definedName>
    <definedName name="BEx9IC2Q1E14HZ5C7VLP623ZN3LL" localSheetId="6" hidden="1">#REF!</definedName>
    <definedName name="BEx9IC2Q1E14HZ5C7VLP623ZN3LL" localSheetId="5" hidden="1">#REF!</definedName>
    <definedName name="BEx9IC2Q1E14HZ5C7VLP623ZN3LL" localSheetId="2" hidden="1">#REF!</definedName>
    <definedName name="BEx9IC2Q1E14HZ5C7VLP623ZN3LL" localSheetId="1" hidden="1">#REF!</definedName>
    <definedName name="BEx9IC2Q1E14HZ5C7VLP623ZN3LL" localSheetId="3" hidden="1">#REF!</definedName>
    <definedName name="BEx9IC2Q1E14HZ5C7VLP623ZN3LL" hidden="1">#REF!</definedName>
    <definedName name="BEx9IE0XK13C4NX5RYP0XNJUK1YE" localSheetId="4" hidden="1">#REF!</definedName>
    <definedName name="BEx9IE0XK13C4NX5RYP0XNJUK1YE" localSheetId="7" hidden="1">#REF!</definedName>
    <definedName name="BEx9IE0XK13C4NX5RYP0XNJUK1YE" localSheetId="0" hidden="1">#REF!</definedName>
    <definedName name="BEx9IE0XK13C4NX5RYP0XNJUK1YE" localSheetId="6" hidden="1">#REF!</definedName>
    <definedName name="BEx9IE0XK13C4NX5RYP0XNJUK1YE" localSheetId="5" hidden="1">#REF!</definedName>
    <definedName name="BEx9IE0XK13C4NX5RYP0XNJUK1YE" localSheetId="2" hidden="1">#REF!</definedName>
    <definedName name="BEx9IE0XK13C4NX5RYP0XNJUK1YE" localSheetId="1" hidden="1">#REF!</definedName>
    <definedName name="BEx9IE0XK13C4NX5RYP0XNJUK1YE" localSheetId="3" hidden="1">#REF!</definedName>
    <definedName name="BEx9IE0XK13C4NX5RYP0XNJUK1YE" hidden="1">#REF!</definedName>
    <definedName name="BExAYUD7WIR62JI6Z93Z3G4SJRXL" localSheetId="4" hidden="1">#REF!</definedName>
    <definedName name="BExAYUD7WIR62JI6Z93Z3G4SJRXL" localSheetId="7" hidden="1">#REF!</definedName>
    <definedName name="BExAYUD7WIR62JI6Z93Z3G4SJRXL" localSheetId="0" hidden="1">#REF!</definedName>
    <definedName name="BExAYUD7WIR62JI6Z93Z3G4SJRXL" localSheetId="6" hidden="1">#REF!</definedName>
    <definedName name="BExAYUD7WIR62JI6Z93Z3G4SJRXL" localSheetId="5" hidden="1">#REF!</definedName>
    <definedName name="BExAYUD7WIR62JI6Z93Z3G4SJRXL" localSheetId="2" hidden="1">#REF!</definedName>
    <definedName name="BExAYUD7WIR62JI6Z93Z3G4SJRXL" localSheetId="1" hidden="1">#REF!</definedName>
    <definedName name="BExAYUD7WIR62JI6Z93Z3G4SJRXL" localSheetId="3" hidden="1">#REF!</definedName>
    <definedName name="BExAYUD7WIR62JI6Z93Z3G4SJRXL" hidden="1">#REF!</definedName>
    <definedName name="BExB153123CZC7JISQ6VN3GW0YST" localSheetId="4" hidden="1">#REF!</definedName>
    <definedName name="BExB153123CZC7JISQ6VN3GW0YST" localSheetId="7" hidden="1">#REF!</definedName>
    <definedName name="BExB153123CZC7JISQ6VN3GW0YST" localSheetId="0" hidden="1">#REF!</definedName>
    <definedName name="BExB153123CZC7JISQ6VN3GW0YST" localSheetId="6" hidden="1">#REF!</definedName>
    <definedName name="BExB153123CZC7JISQ6VN3GW0YST" localSheetId="5" hidden="1">#REF!</definedName>
    <definedName name="BExB153123CZC7JISQ6VN3GW0YST" localSheetId="2" hidden="1">#REF!</definedName>
    <definedName name="BExB153123CZC7JISQ6VN3GW0YST" localSheetId="1" hidden="1">#REF!</definedName>
    <definedName name="BExB153123CZC7JISQ6VN3GW0YST" localSheetId="3" hidden="1">#REF!</definedName>
    <definedName name="BExB153123CZC7JISQ6VN3GW0YST" hidden="1">#REF!</definedName>
    <definedName name="BExB3FCPCQRGXB1JTMQ7A7EHEM5C" localSheetId="4" hidden="1">#REF!</definedName>
    <definedName name="BExB3FCPCQRGXB1JTMQ7A7EHEM5C" localSheetId="7" hidden="1">#REF!</definedName>
    <definedName name="BExB3FCPCQRGXB1JTMQ7A7EHEM5C" localSheetId="0" hidden="1">#REF!</definedName>
    <definedName name="BExB3FCPCQRGXB1JTMQ7A7EHEM5C" localSheetId="6" hidden="1">#REF!</definedName>
    <definedName name="BExB3FCPCQRGXB1JTMQ7A7EHEM5C" localSheetId="5" hidden="1">#REF!</definedName>
    <definedName name="BExB3FCPCQRGXB1JTMQ7A7EHEM5C" localSheetId="2" hidden="1">#REF!</definedName>
    <definedName name="BExB3FCPCQRGXB1JTMQ7A7EHEM5C" localSheetId="1" hidden="1">#REF!</definedName>
    <definedName name="BExB3FCPCQRGXB1JTMQ7A7EHEM5C" localSheetId="3" hidden="1">#REF!</definedName>
    <definedName name="BExB3FCPCQRGXB1JTMQ7A7EHEM5C" hidden="1">#REF!</definedName>
    <definedName name="BExB4IRFRRQMNF2Y6X4HSRFCWJ3A" localSheetId="4" hidden="1">#REF!</definedName>
    <definedName name="BExB4IRFRRQMNF2Y6X4HSRFCWJ3A" localSheetId="7" hidden="1">#REF!</definedName>
    <definedName name="BExB4IRFRRQMNF2Y6X4HSRFCWJ3A" localSheetId="0" hidden="1">#REF!</definedName>
    <definedName name="BExB4IRFRRQMNF2Y6X4HSRFCWJ3A" localSheetId="6" hidden="1">#REF!</definedName>
    <definedName name="BExB4IRFRRQMNF2Y6X4HSRFCWJ3A" localSheetId="5" hidden="1">#REF!</definedName>
    <definedName name="BExB4IRFRRQMNF2Y6X4HSRFCWJ3A" localSheetId="2" hidden="1">#REF!</definedName>
    <definedName name="BExB4IRFRRQMNF2Y6X4HSRFCWJ3A" localSheetId="1" hidden="1">#REF!</definedName>
    <definedName name="BExB4IRFRRQMNF2Y6X4HSRFCWJ3A" localSheetId="3" hidden="1">#REF!</definedName>
    <definedName name="BExB4IRFRRQMNF2Y6X4HSRFCWJ3A" hidden="1">#REF!</definedName>
    <definedName name="BExB4RGCKSG9THVC25KOU3AQQ2GL" localSheetId="4" hidden="1">#REF!</definedName>
    <definedName name="BExB4RGCKSG9THVC25KOU3AQQ2GL" localSheetId="7" hidden="1">#REF!</definedName>
    <definedName name="BExB4RGCKSG9THVC25KOU3AQQ2GL" localSheetId="0" hidden="1">#REF!</definedName>
    <definedName name="BExB4RGCKSG9THVC25KOU3AQQ2GL" localSheetId="6" hidden="1">#REF!</definedName>
    <definedName name="BExB4RGCKSG9THVC25KOU3AQQ2GL" localSheetId="5" hidden="1">#REF!</definedName>
    <definedName name="BExB4RGCKSG9THVC25KOU3AQQ2GL" localSheetId="2" hidden="1">#REF!</definedName>
    <definedName name="BExB4RGCKSG9THVC25KOU3AQQ2GL" localSheetId="1" hidden="1">#REF!</definedName>
    <definedName name="BExB4RGCKSG9THVC25KOU3AQQ2GL" localSheetId="3" hidden="1">#REF!</definedName>
    <definedName name="BExB4RGCKSG9THVC25KOU3AQQ2GL" hidden="1">#REF!</definedName>
    <definedName name="BExB5NYZ0C9VAHVY5YHSWNOV0Z35" localSheetId="4" hidden="1">#REF!</definedName>
    <definedName name="BExB5NYZ0C9VAHVY5YHSWNOV0Z35" localSheetId="7" hidden="1">#REF!</definedName>
    <definedName name="BExB5NYZ0C9VAHVY5YHSWNOV0Z35" localSheetId="0" hidden="1">#REF!</definedName>
    <definedName name="BExB5NYZ0C9VAHVY5YHSWNOV0Z35" localSheetId="6" hidden="1">#REF!</definedName>
    <definedName name="BExB5NYZ0C9VAHVY5YHSWNOV0Z35" localSheetId="5" hidden="1">#REF!</definedName>
    <definedName name="BExB5NYZ0C9VAHVY5YHSWNOV0Z35" localSheetId="2" hidden="1">#REF!</definedName>
    <definedName name="BExB5NYZ0C9VAHVY5YHSWNOV0Z35" localSheetId="1" hidden="1">#REF!</definedName>
    <definedName name="BExB5NYZ0C9VAHVY5YHSWNOV0Z35" localSheetId="3" hidden="1">#REF!</definedName>
    <definedName name="BExB5NYZ0C9VAHVY5YHSWNOV0Z35" hidden="1">#REF!</definedName>
    <definedName name="BExB67GB67R9ZAABG27NIHW2OU3D" localSheetId="4" hidden="1">#REF!</definedName>
    <definedName name="BExB67GB67R9ZAABG27NIHW2OU3D" localSheetId="7" hidden="1">#REF!</definedName>
    <definedName name="BExB67GB67R9ZAABG27NIHW2OU3D" localSheetId="0" hidden="1">#REF!</definedName>
    <definedName name="BExB67GB67R9ZAABG27NIHW2OU3D" localSheetId="6" hidden="1">#REF!</definedName>
    <definedName name="BExB67GB67R9ZAABG27NIHW2OU3D" localSheetId="5" hidden="1">#REF!</definedName>
    <definedName name="BExB67GB67R9ZAABG27NIHW2OU3D" localSheetId="2" hidden="1">#REF!</definedName>
    <definedName name="BExB67GB67R9ZAABG27NIHW2OU3D" localSheetId="1" hidden="1">#REF!</definedName>
    <definedName name="BExB67GB67R9ZAABG27NIHW2OU3D" localSheetId="3" hidden="1">#REF!</definedName>
    <definedName name="BExB67GB67R9ZAABG27NIHW2OU3D" hidden="1">#REF!</definedName>
    <definedName name="BExB67WIVDVZQ14RMHEJUA985QCO" localSheetId="4" hidden="1">#REF!</definedName>
    <definedName name="BExB67WIVDVZQ14RMHEJUA985QCO" localSheetId="7" hidden="1">#REF!</definedName>
    <definedName name="BExB67WIVDVZQ14RMHEJUA985QCO" localSheetId="0" hidden="1">#REF!</definedName>
    <definedName name="BExB67WIVDVZQ14RMHEJUA985QCO" localSheetId="6" hidden="1">#REF!</definedName>
    <definedName name="BExB67WIVDVZQ14RMHEJUA985QCO" localSheetId="5" hidden="1">#REF!</definedName>
    <definedName name="BExB67WIVDVZQ14RMHEJUA985QCO" localSheetId="2" hidden="1">#REF!</definedName>
    <definedName name="BExB67WIVDVZQ14RMHEJUA985QCO" localSheetId="1" hidden="1">#REF!</definedName>
    <definedName name="BExB67WIVDVZQ14RMHEJUA985QCO" localSheetId="3" hidden="1">#REF!</definedName>
    <definedName name="BExB67WIVDVZQ14RMHEJUA985QCO" hidden="1">#REF!</definedName>
    <definedName name="BExB6LDX1UI76MVR9BHET7NJRKQN" localSheetId="4" hidden="1">[2]osnovni!#REF!</definedName>
    <definedName name="BExB6LDX1UI76MVR9BHET7NJRKQN" localSheetId="7" hidden="1">[2]osnovni!#REF!</definedName>
    <definedName name="BExB6LDX1UI76MVR9BHET7NJRKQN" localSheetId="0" hidden="1">[2]osnovni!#REF!</definedName>
    <definedName name="BExB6LDX1UI76MVR9BHET7NJRKQN" localSheetId="6" hidden="1">[2]osnovni!#REF!</definedName>
    <definedName name="BExB6LDX1UI76MVR9BHET7NJRKQN" localSheetId="5" hidden="1">[2]osnovni!#REF!</definedName>
    <definedName name="BExB6LDX1UI76MVR9BHET7NJRKQN" localSheetId="2" hidden="1">[2]osnovni!#REF!</definedName>
    <definedName name="BExB6LDX1UI76MVR9BHET7NJRKQN" localSheetId="1" hidden="1">[2]osnovni!#REF!</definedName>
    <definedName name="BExB6LDX1UI76MVR9BHET7NJRKQN" localSheetId="3" hidden="1">[2]osnovni!#REF!</definedName>
    <definedName name="BExB6LDX1UI76MVR9BHET7NJRKQN" hidden="1">[2]osnovni!#REF!</definedName>
    <definedName name="BExB6T14XZXO28WSF51JAXYOG8UU" localSheetId="4" hidden="1">#REF!</definedName>
    <definedName name="BExB6T14XZXO28WSF51JAXYOG8UU" localSheetId="7" hidden="1">#REF!</definedName>
    <definedName name="BExB6T14XZXO28WSF51JAXYOG8UU" localSheetId="0" hidden="1">#REF!</definedName>
    <definedName name="BExB6T14XZXO28WSF51JAXYOG8UU" localSheetId="6" hidden="1">#REF!</definedName>
    <definedName name="BExB6T14XZXO28WSF51JAXYOG8UU" localSheetId="5" hidden="1">#REF!</definedName>
    <definedName name="BExB6T14XZXO28WSF51JAXYOG8UU" localSheetId="2" hidden="1">#REF!</definedName>
    <definedName name="BExB6T14XZXO28WSF51JAXYOG8UU" localSheetId="1" hidden="1">#REF!</definedName>
    <definedName name="BExB6T14XZXO28WSF51JAXYOG8UU" localSheetId="3" hidden="1">#REF!</definedName>
    <definedName name="BExB6T14XZXO28WSF51JAXYOG8UU" hidden="1">#REF!</definedName>
    <definedName name="BExB6T6FX9S2XX4YNYR9WWBY50KC" localSheetId="4" hidden="1">#REF!</definedName>
    <definedName name="BExB6T6FX9S2XX4YNYR9WWBY50KC" localSheetId="7" hidden="1">#REF!</definedName>
    <definedName name="BExB6T6FX9S2XX4YNYR9WWBY50KC" localSheetId="0" hidden="1">#REF!</definedName>
    <definedName name="BExB6T6FX9S2XX4YNYR9WWBY50KC" localSheetId="6" hidden="1">#REF!</definedName>
    <definedName name="BExB6T6FX9S2XX4YNYR9WWBY50KC" localSheetId="5" hidden="1">#REF!</definedName>
    <definedName name="BExB6T6FX9S2XX4YNYR9WWBY50KC" localSheetId="2" hidden="1">#REF!</definedName>
    <definedName name="BExB6T6FX9S2XX4YNYR9WWBY50KC" localSheetId="1" hidden="1">#REF!</definedName>
    <definedName name="BExB6T6FX9S2XX4YNYR9WWBY50KC" localSheetId="3" hidden="1">#REF!</definedName>
    <definedName name="BExB6T6FX9S2XX4YNYR9WWBY50KC" hidden="1">#REF!</definedName>
    <definedName name="BExB9N2SDZBHXD45T7BKL8F9MG83" localSheetId="4" hidden="1">#REF!</definedName>
    <definedName name="BExB9N2SDZBHXD45T7BKL8F9MG83" localSheetId="7" hidden="1">#REF!</definedName>
    <definedName name="BExB9N2SDZBHXD45T7BKL8F9MG83" localSheetId="0" hidden="1">#REF!</definedName>
    <definedName name="BExB9N2SDZBHXD45T7BKL8F9MG83" localSheetId="6" hidden="1">#REF!</definedName>
    <definedName name="BExB9N2SDZBHXD45T7BKL8F9MG83" localSheetId="5" hidden="1">#REF!</definedName>
    <definedName name="BExB9N2SDZBHXD45T7BKL8F9MG83" localSheetId="2" hidden="1">#REF!</definedName>
    <definedName name="BExB9N2SDZBHXD45T7BKL8F9MG83" localSheetId="1" hidden="1">#REF!</definedName>
    <definedName name="BExB9N2SDZBHXD45T7BKL8F9MG83" localSheetId="3" hidden="1">#REF!</definedName>
    <definedName name="BExB9N2SDZBHXD45T7BKL8F9MG83" hidden="1">#REF!</definedName>
    <definedName name="BExB9W2G1TYHTDDC7PW9GL30F4GR" localSheetId="4" hidden="1">#REF!</definedName>
    <definedName name="BExB9W2G1TYHTDDC7PW9GL30F4GR" localSheetId="7" hidden="1">#REF!</definedName>
    <definedName name="BExB9W2G1TYHTDDC7PW9GL30F4GR" localSheetId="0" hidden="1">#REF!</definedName>
    <definedName name="BExB9W2G1TYHTDDC7PW9GL30F4GR" localSheetId="6" hidden="1">#REF!</definedName>
    <definedName name="BExB9W2G1TYHTDDC7PW9GL30F4GR" localSheetId="5" hidden="1">#REF!</definedName>
    <definedName name="BExB9W2G1TYHTDDC7PW9GL30F4GR" localSheetId="2" hidden="1">#REF!</definedName>
    <definedName name="BExB9W2G1TYHTDDC7PW9GL30F4GR" localSheetId="1" hidden="1">#REF!</definedName>
    <definedName name="BExB9W2G1TYHTDDC7PW9GL30F4GR" localSheetId="3" hidden="1">#REF!</definedName>
    <definedName name="BExB9W2G1TYHTDDC7PW9GL30F4GR" hidden="1">#REF!</definedName>
    <definedName name="BExBB8BLNHBNY548178IQ3LYN59O" localSheetId="4" hidden="1">#REF!</definedName>
    <definedName name="BExBB8BLNHBNY548178IQ3LYN59O" localSheetId="7" hidden="1">#REF!</definedName>
    <definedName name="BExBB8BLNHBNY548178IQ3LYN59O" localSheetId="0" hidden="1">#REF!</definedName>
    <definedName name="BExBB8BLNHBNY548178IQ3LYN59O" localSheetId="6" hidden="1">#REF!</definedName>
    <definedName name="BExBB8BLNHBNY548178IQ3LYN59O" localSheetId="5" hidden="1">#REF!</definedName>
    <definedName name="BExBB8BLNHBNY548178IQ3LYN59O" localSheetId="2" hidden="1">#REF!</definedName>
    <definedName name="BExBB8BLNHBNY548178IQ3LYN59O" localSheetId="1" hidden="1">#REF!</definedName>
    <definedName name="BExBB8BLNHBNY548178IQ3LYN59O" localSheetId="3" hidden="1">#REF!</definedName>
    <definedName name="BExBB8BLNHBNY548178IQ3LYN59O" hidden="1">#REF!</definedName>
    <definedName name="BExBB92HRYITZO931UDU66RNLKWK" localSheetId="4" hidden="1">[2]osnovni!#REF!</definedName>
    <definedName name="BExBB92HRYITZO931UDU66RNLKWK" localSheetId="7" hidden="1">[2]osnovni!#REF!</definedName>
    <definedName name="BExBB92HRYITZO931UDU66RNLKWK" localSheetId="0" hidden="1">[2]osnovni!#REF!</definedName>
    <definedName name="BExBB92HRYITZO931UDU66RNLKWK" localSheetId="6" hidden="1">[2]osnovni!#REF!</definedName>
    <definedName name="BExBB92HRYITZO931UDU66RNLKWK" localSheetId="5" hidden="1">[2]osnovni!#REF!</definedName>
    <definedName name="BExBB92HRYITZO931UDU66RNLKWK" localSheetId="2" hidden="1">[2]osnovni!#REF!</definedName>
    <definedName name="BExBB92HRYITZO931UDU66RNLKWK" localSheetId="1" hidden="1">[2]osnovni!#REF!</definedName>
    <definedName name="BExBB92HRYITZO931UDU66RNLKWK" localSheetId="3" hidden="1">[2]osnovni!#REF!</definedName>
    <definedName name="BExBB92HRYITZO931UDU66RNLKWK" hidden="1">[2]osnovni!#REF!</definedName>
    <definedName name="BExBBM97RUZIPOAFGOF5IY13UOX6" localSheetId="4" hidden="1">#REF!</definedName>
    <definedName name="BExBBM97RUZIPOAFGOF5IY13UOX6" localSheetId="7" hidden="1">#REF!</definedName>
    <definedName name="BExBBM97RUZIPOAFGOF5IY13UOX6" localSheetId="0" hidden="1">#REF!</definedName>
    <definedName name="BExBBM97RUZIPOAFGOF5IY13UOX6" localSheetId="6" hidden="1">#REF!</definedName>
    <definedName name="BExBBM97RUZIPOAFGOF5IY13UOX6" localSheetId="5" hidden="1">#REF!</definedName>
    <definedName name="BExBBM97RUZIPOAFGOF5IY13UOX6" localSheetId="2" hidden="1">#REF!</definedName>
    <definedName name="BExBBM97RUZIPOAFGOF5IY13UOX6" localSheetId="1" hidden="1">#REF!</definedName>
    <definedName name="BExBBM97RUZIPOAFGOF5IY13UOX6" localSheetId="3" hidden="1">#REF!</definedName>
    <definedName name="BExBBM97RUZIPOAFGOF5IY13UOX6" hidden="1">#REF!</definedName>
    <definedName name="BExBBR1V2XDSBSO6IGQ5DCP1Y7Q1" localSheetId="4" hidden="1">#REF!</definedName>
    <definedName name="BExBBR1V2XDSBSO6IGQ5DCP1Y7Q1" localSheetId="7" hidden="1">#REF!</definedName>
    <definedName name="BExBBR1V2XDSBSO6IGQ5DCP1Y7Q1" localSheetId="0" hidden="1">#REF!</definedName>
    <definedName name="BExBBR1V2XDSBSO6IGQ5DCP1Y7Q1" localSheetId="6" hidden="1">#REF!</definedName>
    <definedName name="BExBBR1V2XDSBSO6IGQ5DCP1Y7Q1" localSheetId="5" hidden="1">#REF!</definedName>
    <definedName name="BExBBR1V2XDSBSO6IGQ5DCP1Y7Q1" localSheetId="2" hidden="1">#REF!</definedName>
    <definedName name="BExBBR1V2XDSBSO6IGQ5DCP1Y7Q1" localSheetId="1" hidden="1">#REF!</definedName>
    <definedName name="BExBBR1V2XDSBSO6IGQ5DCP1Y7Q1" localSheetId="3" hidden="1">#REF!</definedName>
    <definedName name="BExBBR1V2XDSBSO6IGQ5DCP1Y7Q1" hidden="1">#REF!</definedName>
    <definedName name="BExBCOX32WBA4LYWC8N4H1W6AF3I" localSheetId="4" hidden="1">#REF!</definedName>
    <definedName name="BExBCOX32WBA4LYWC8N4H1W6AF3I" localSheetId="7" hidden="1">#REF!</definedName>
    <definedName name="BExBCOX32WBA4LYWC8N4H1W6AF3I" localSheetId="0" hidden="1">#REF!</definedName>
    <definedName name="BExBCOX32WBA4LYWC8N4H1W6AF3I" localSheetId="6" hidden="1">#REF!</definedName>
    <definedName name="BExBCOX32WBA4LYWC8N4H1W6AF3I" localSheetId="5" hidden="1">#REF!</definedName>
    <definedName name="BExBCOX32WBA4LYWC8N4H1W6AF3I" localSheetId="2" hidden="1">#REF!</definedName>
    <definedName name="BExBCOX32WBA4LYWC8N4H1W6AF3I" localSheetId="1" hidden="1">#REF!</definedName>
    <definedName name="BExBCOX32WBA4LYWC8N4H1W6AF3I" localSheetId="3" hidden="1">#REF!</definedName>
    <definedName name="BExBCOX32WBA4LYWC8N4H1W6AF3I" hidden="1">#REF!</definedName>
    <definedName name="BExBCVIH63V6QNY83MJ0OO692T49" localSheetId="4" hidden="1">#REF!</definedName>
    <definedName name="BExBCVIH63V6QNY83MJ0OO692T49" localSheetId="7" hidden="1">#REF!</definedName>
    <definedName name="BExBCVIH63V6QNY83MJ0OO692T49" localSheetId="0" hidden="1">#REF!</definedName>
    <definedName name="BExBCVIH63V6QNY83MJ0OO692T49" localSheetId="6" hidden="1">#REF!</definedName>
    <definedName name="BExBCVIH63V6QNY83MJ0OO692T49" localSheetId="5" hidden="1">#REF!</definedName>
    <definedName name="BExBCVIH63V6QNY83MJ0OO692T49" localSheetId="2" hidden="1">#REF!</definedName>
    <definedName name="BExBCVIH63V6QNY83MJ0OO692T49" localSheetId="1" hidden="1">#REF!</definedName>
    <definedName name="BExBCVIH63V6QNY83MJ0OO692T49" localSheetId="3" hidden="1">#REF!</definedName>
    <definedName name="BExBCVIH63V6QNY83MJ0OO692T49" hidden="1">#REF!</definedName>
    <definedName name="BExBCYYHQXOQD9AFTWW17OS1BHUF" localSheetId="4" hidden="1">#REF!</definedName>
    <definedName name="BExBCYYHQXOQD9AFTWW17OS1BHUF" localSheetId="7" hidden="1">#REF!</definedName>
    <definedName name="BExBCYYHQXOQD9AFTWW17OS1BHUF" localSheetId="0" hidden="1">#REF!</definedName>
    <definedName name="BExBCYYHQXOQD9AFTWW17OS1BHUF" localSheetId="6" hidden="1">#REF!</definedName>
    <definedName name="BExBCYYHQXOQD9AFTWW17OS1BHUF" localSheetId="5" hidden="1">#REF!</definedName>
    <definedName name="BExBCYYHQXOQD9AFTWW17OS1BHUF" localSheetId="2" hidden="1">#REF!</definedName>
    <definedName name="BExBCYYHQXOQD9AFTWW17OS1BHUF" localSheetId="1" hidden="1">#REF!</definedName>
    <definedName name="BExBCYYHQXOQD9AFTWW17OS1BHUF" localSheetId="3" hidden="1">#REF!</definedName>
    <definedName name="BExBCYYHQXOQD9AFTWW17OS1BHUF" hidden="1">#REF!</definedName>
    <definedName name="BExBD23N6GAHF4VKEX91VIPN0WOC" localSheetId="4" hidden="1">#REF!</definedName>
    <definedName name="BExBD23N6GAHF4VKEX91VIPN0WOC" localSheetId="7" hidden="1">#REF!</definedName>
    <definedName name="BExBD23N6GAHF4VKEX91VIPN0WOC" localSheetId="0" hidden="1">#REF!</definedName>
    <definedName name="BExBD23N6GAHF4VKEX91VIPN0WOC" localSheetId="6" hidden="1">#REF!</definedName>
    <definedName name="BExBD23N6GAHF4VKEX91VIPN0WOC" localSheetId="5" hidden="1">#REF!</definedName>
    <definedName name="BExBD23N6GAHF4VKEX91VIPN0WOC" localSheetId="2" hidden="1">#REF!</definedName>
    <definedName name="BExBD23N6GAHF4VKEX91VIPN0WOC" localSheetId="1" hidden="1">#REF!</definedName>
    <definedName name="BExBD23N6GAHF4VKEX91VIPN0WOC" localSheetId="3" hidden="1">#REF!</definedName>
    <definedName name="BExBD23N6GAHF4VKEX91VIPN0WOC" hidden="1">#REF!</definedName>
    <definedName name="BExBD6G71DMXQJJ9VFQD3PJBZYJY" localSheetId="4" hidden="1">#REF!</definedName>
    <definedName name="BExBD6G71DMXQJJ9VFQD3PJBZYJY" localSheetId="7" hidden="1">#REF!</definedName>
    <definedName name="BExBD6G71DMXQJJ9VFQD3PJBZYJY" localSheetId="0" hidden="1">#REF!</definedName>
    <definedName name="BExBD6G71DMXQJJ9VFQD3PJBZYJY" localSheetId="6" hidden="1">#REF!</definedName>
    <definedName name="BExBD6G71DMXQJJ9VFQD3PJBZYJY" localSheetId="5" hidden="1">#REF!</definedName>
    <definedName name="BExBD6G71DMXQJJ9VFQD3PJBZYJY" localSheetId="2" hidden="1">#REF!</definedName>
    <definedName name="BExBD6G71DMXQJJ9VFQD3PJBZYJY" localSheetId="1" hidden="1">#REF!</definedName>
    <definedName name="BExBD6G71DMXQJJ9VFQD3PJBZYJY" localSheetId="3" hidden="1">#REF!</definedName>
    <definedName name="BExBD6G71DMXQJJ9VFQD3PJBZYJY" hidden="1">#REF!</definedName>
    <definedName name="BExBEBCVRW8IP79J5AX4MPANWEGT" localSheetId="4" hidden="1">#REF!</definedName>
    <definedName name="BExBEBCVRW8IP79J5AX4MPANWEGT" localSheetId="7" hidden="1">#REF!</definedName>
    <definedName name="BExBEBCVRW8IP79J5AX4MPANWEGT" localSheetId="0" hidden="1">#REF!</definedName>
    <definedName name="BExBEBCVRW8IP79J5AX4MPANWEGT" localSheetId="6" hidden="1">#REF!</definedName>
    <definedName name="BExBEBCVRW8IP79J5AX4MPANWEGT" localSheetId="5" hidden="1">#REF!</definedName>
    <definedName name="BExBEBCVRW8IP79J5AX4MPANWEGT" localSheetId="2" hidden="1">#REF!</definedName>
    <definedName name="BExBEBCVRW8IP79J5AX4MPANWEGT" localSheetId="1" hidden="1">#REF!</definedName>
    <definedName name="BExBEBCVRW8IP79J5AX4MPANWEGT" localSheetId="3" hidden="1">#REF!</definedName>
    <definedName name="BExBEBCVRW8IP79J5AX4MPANWEGT" hidden="1">#REF!</definedName>
    <definedName name="BExBEF95KQAE25J1UP4UA14VK74Y" localSheetId="4" hidden="1">#REF!</definedName>
    <definedName name="BExBEF95KQAE25J1UP4UA14VK74Y" localSheetId="7" hidden="1">#REF!</definedName>
    <definedName name="BExBEF95KQAE25J1UP4UA14VK74Y" localSheetId="0" hidden="1">#REF!</definedName>
    <definedName name="BExBEF95KQAE25J1UP4UA14VK74Y" localSheetId="6" hidden="1">#REF!</definedName>
    <definedName name="BExBEF95KQAE25J1UP4UA14VK74Y" localSheetId="5" hidden="1">#REF!</definedName>
    <definedName name="BExBEF95KQAE25J1UP4UA14VK74Y" localSheetId="2" hidden="1">#REF!</definedName>
    <definedName name="BExBEF95KQAE25J1UP4UA14VK74Y" localSheetId="1" hidden="1">#REF!</definedName>
    <definedName name="BExBEF95KQAE25J1UP4UA14VK74Y" localSheetId="3" hidden="1">#REF!</definedName>
    <definedName name="BExBEF95KQAE25J1UP4UA14VK74Y" hidden="1">#REF!</definedName>
    <definedName name="BExBFJEZZ7H30ARFIVPBAB15FHPX" localSheetId="4" hidden="1">#REF!</definedName>
    <definedName name="BExBFJEZZ7H30ARFIVPBAB15FHPX" localSheetId="7" hidden="1">#REF!</definedName>
    <definedName name="BExBFJEZZ7H30ARFIVPBAB15FHPX" localSheetId="0" hidden="1">#REF!</definedName>
    <definedName name="BExBFJEZZ7H30ARFIVPBAB15FHPX" localSheetId="6" hidden="1">#REF!</definedName>
    <definedName name="BExBFJEZZ7H30ARFIVPBAB15FHPX" localSheetId="5" hidden="1">#REF!</definedName>
    <definedName name="BExBFJEZZ7H30ARFIVPBAB15FHPX" localSheetId="2" hidden="1">#REF!</definedName>
    <definedName name="BExBFJEZZ7H30ARFIVPBAB15FHPX" localSheetId="1" hidden="1">#REF!</definedName>
    <definedName name="BExBFJEZZ7H30ARFIVPBAB15FHPX" localSheetId="3" hidden="1">#REF!</definedName>
    <definedName name="BExBFJEZZ7H30ARFIVPBAB15FHPX" hidden="1">#REF!</definedName>
    <definedName name="BExCTOFXLOCG1JPJ82EWNPEE5I2Y" localSheetId="4" hidden="1">#REF!</definedName>
    <definedName name="BExCTOFXLOCG1JPJ82EWNPEE5I2Y" localSheetId="7" hidden="1">#REF!</definedName>
    <definedName name="BExCTOFXLOCG1JPJ82EWNPEE5I2Y" localSheetId="0" hidden="1">#REF!</definedName>
    <definedName name="BExCTOFXLOCG1JPJ82EWNPEE5I2Y" localSheetId="6" hidden="1">#REF!</definedName>
    <definedName name="BExCTOFXLOCG1JPJ82EWNPEE5I2Y" localSheetId="5" hidden="1">#REF!</definedName>
    <definedName name="BExCTOFXLOCG1JPJ82EWNPEE5I2Y" localSheetId="2" hidden="1">#REF!</definedName>
    <definedName name="BExCTOFXLOCG1JPJ82EWNPEE5I2Y" localSheetId="1" hidden="1">#REF!</definedName>
    <definedName name="BExCTOFXLOCG1JPJ82EWNPEE5I2Y" localSheetId="3" hidden="1">#REF!</definedName>
    <definedName name="BExCTOFXLOCG1JPJ82EWNPEE5I2Y" hidden="1">#REF!</definedName>
    <definedName name="BExCUNNNOK60FFRJ89A4ZPKH8OSA" localSheetId="4" hidden="1">#REF!</definedName>
    <definedName name="BExCUNNNOK60FFRJ89A4ZPKH8OSA" localSheetId="7" hidden="1">#REF!</definedName>
    <definedName name="BExCUNNNOK60FFRJ89A4ZPKH8OSA" localSheetId="0" hidden="1">#REF!</definedName>
    <definedName name="BExCUNNNOK60FFRJ89A4ZPKH8OSA" localSheetId="6" hidden="1">#REF!</definedName>
    <definedName name="BExCUNNNOK60FFRJ89A4ZPKH8OSA" localSheetId="5" hidden="1">#REF!</definedName>
    <definedName name="BExCUNNNOK60FFRJ89A4ZPKH8OSA" localSheetId="2" hidden="1">#REF!</definedName>
    <definedName name="BExCUNNNOK60FFRJ89A4ZPKH8OSA" localSheetId="1" hidden="1">#REF!</definedName>
    <definedName name="BExCUNNNOK60FFRJ89A4ZPKH8OSA" localSheetId="3" hidden="1">#REF!</definedName>
    <definedName name="BExCUNNNOK60FFRJ89A4ZPKH8OSA" hidden="1">#REF!</definedName>
    <definedName name="BExCV3OTF6GBULAHZ8PMVSASWZLL" localSheetId="4" hidden="1">#REF!</definedName>
    <definedName name="BExCV3OTF6GBULAHZ8PMVSASWZLL" localSheetId="7" hidden="1">#REF!</definedName>
    <definedName name="BExCV3OTF6GBULAHZ8PMVSASWZLL" localSheetId="0" hidden="1">#REF!</definedName>
    <definedName name="BExCV3OTF6GBULAHZ8PMVSASWZLL" localSheetId="6" hidden="1">#REF!</definedName>
    <definedName name="BExCV3OTF6GBULAHZ8PMVSASWZLL" localSheetId="5" hidden="1">#REF!</definedName>
    <definedName name="BExCV3OTF6GBULAHZ8PMVSASWZLL" localSheetId="2" hidden="1">#REF!</definedName>
    <definedName name="BExCV3OTF6GBULAHZ8PMVSASWZLL" localSheetId="1" hidden="1">#REF!</definedName>
    <definedName name="BExCV3OTF6GBULAHZ8PMVSASWZLL" localSheetId="3" hidden="1">#REF!</definedName>
    <definedName name="BExCV3OTF6GBULAHZ8PMVSASWZLL" hidden="1">#REF!</definedName>
    <definedName name="BExCV3OU6A0BKFJGI62FLZ0K2SEH" localSheetId="4" hidden="1">[2]osnovni!#REF!</definedName>
    <definedName name="BExCV3OU6A0BKFJGI62FLZ0K2SEH" localSheetId="7" hidden="1">[2]osnovni!#REF!</definedName>
    <definedName name="BExCV3OU6A0BKFJGI62FLZ0K2SEH" localSheetId="0" hidden="1">[2]osnovni!#REF!</definedName>
    <definedName name="BExCV3OU6A0BKFJGI62FLZ0K2SEH" localSheetId="6" hidden="1">[2]osnovni!#REF!</definedName>
    <definedName name="BExCV3OU6A0BKFJGI62FLZ0K2SEH" localSheetId="5" hidden="1">[2]osnovni!#REF!</definedName>
    <definedName name="BExCV3OU6A0BKFJGI62FLZ0K2SEH" localSheetId="2" hidden="1">[2]osnovni!#REF!</definedName>
    <definedName name="BExCV3OU6A0BKFJGI62FLZ0K2SEH" localSheetId="1" hidden="1">[2]osnovni!#REF!</definedName>
    <definedName name="BExCV3OU6A0BKFJGI62FLZ0K2SEH" localSheetId="3" hidden="1">[2]osnovni!#REF!</definedName>
    <definedName name="BExCV3OU6A0BKFJGI62FLZ0K2SEH" hidden="1">[2]osnovni!#REF!</definedName>
    <definedName name="BExCWPDQVA1SL3JALU279L8SF1DX" localSheetId="4" hidden="1">#REF!</definedName>
    <definedName name="BExCWPDQVA1SL3JALU279L8SF1DX" localSheetId="7" hidden="1">#REF!</definedName>
    <definedName name="BExCWPDQVA1SL3JALU279L8SF1DX" localSheetId="0" hidden="1">#REF!</definedName>
    <definedName name="BExCWPDQVA1SL3JALU279L8SF1DX" localSheetId="6" hidden="1">#REF!</definedName>
    <definedName name="BExCWPDQVA1SL3JALU279L8SF1DX" localSheetId="5" hidden="1">#REF!</definedName>
    <definedName name="BExCWPDQVA1SL3JALU279L8SF1DX" localSheetId="2" hidden="1">#REF!</definedName>
    <definedName name="BExCWPDQVA1SL3JALU279L8SF1DX" localSheetId="1" hidden="1">#REF!</definedName>
    <definedName name="BExCWPDQVA1SL3JALU279L8SF1DX" localSheetId="3" hidden="1">#REF!</definedName>
    <definedName name="BExCWPDQVA1SL3JALU279L8SF1DX" hidden="1">#REF!</definedName>
    <definedName name="BExCXAYLH5BRL8E6PCG5TTR6P3OE" localSheetId="4" hidden="1">#REF!</definedName>
    <definedName name="BExCXAYLH5BRL8E6PCG5TTR6P3OE" localSheetId="7" hidden="1">#REF!</definedName>
    <definedName name="BExCXAYLH5BRL8E6PCG5TTR6P3OE" localSheetId="0" hidden="1">#REF!</definedName>
    <definedName name="BExCXAYLH5BRL8E6PCG5TTR6P3OE" localSheetId="6" hidden="1">#REF!</definedName>
    <definedName name="BExCXAYLH5BRL8E6PCG5TTR6P3OE" localSheetId="5" hidden="1">#REF!</definedName>
    <definedName name="BExCXAYLH5BRL8E6PCG5TTR6P3OE" localSheetId="2" hidden="1">#REF!</definedName>
    <definedName name="BExCXAYLH5BRL8E6PCG5TTR6P3OE" localSheetId="1" hidden="1">#REF!</definedName>
    <definedName name="BExCXAYLH5BRL8E6PCG5TTR6P3OE" localSheetId="3" hidden="1">#REF!</definedName>
    <definedName name="BExCXAYLH5BRL8E6PCG5TTR6P3OE" hidden="1">#REF!</definedName>
    <definedName name="BExCXQE5SYMAFXHY7MFFSX5BF74G" localSheetId="4" hidden="1">#REF!</definedName>
    <definedName name="BExCXQE5SYMAFXHY7MFFSX5BF74G" localSheetId="7" hidden="1">#REF!</definedName>
    <definedName name="BExCXQE5SYMAFXHY7MFFSX5BF74G" localSheetId="0" hidden="1">#REF!</definedName>
    <definedName name="BExCXQE5SYMAFXHY7MFFSX5BF74G" localSheetId="6" hidden="1">#REF!</definedName>
    <definedName name="BExCXQE5SYMAFXHY7MFFSX5BF74G" localSheetId="5" hidden="1">#REF!</definedName>
    <definedName name="BExCXQE5SYMAFXHY7MFFSX5BF74G" localSheetId="2" hidden="1">#REF!</definedName>
    <definedName name="BExCXQE5SYMAFXHY7MFFSX5BF74G" localSheetId="1" hidden="1">#REF!</definedName>
    <definedName name="BExCXQE5SYMAFXHY7MFFSX5BF74G" localSheetId="3" hidden="1">#REF!</definedName>
    <definedName name="BExCXQE5SYMAFXHY7MFFSX5BF74G" hidden="1">#REF!</definedName>
    <definedName name="BExCY4MRQ6VTIGVZOJKTJHZAG4G6" localSheetId="4" hidden="1">#REF!</definedName>
    <definedName name="BExCY4MRQ6VTIGVZOJKTJHZAG4G6" localSheetId="7" hidden="1">#REF!</definedName>
    <definedName name="BExCY4MRQ6VTIGVZOJKTJHZAG4G6" localSheetId="0" hidden="1">#REF!</definedName>
    <definedName name="BExCY4MRQ6VTIGVZOJKTJHZAG4G6" localSheetId="6" hidden="1">#REF!</definedName>
    <definedName name="BExCY4MRQ6VTIGVZOJKTJHZAG4G6" localSheetId="5" hidden="1">#REF!</definedName>
    <definedName name="BExCY4MRQ6VTIGVZOJKTJHZAG4G6" localSheetId="2" hidden="1">#REF!</definedName>
    <definedName name="BExCY4MRQ6VTIGVZOJKTJHZAG4G6" localSheetId="1" hidden="1">#REF!</definedName>
    <definedName name="BExCY4MRQ6VTIGVZOJKTJHZAG4G6" localSheetId="3" hidden="1">#REF!</definedName>
    <definedName name="BExCY4MRQ6VTIGVZOJKTJHZAG4G6" hidden="1">#REF!</definedName>
    <definedName name="BExCYGRN9OIC8KC30CGWZLKHG2AN" localSheetId="4" hidden="1">#REF!</definedName>
    <definedName name="BExCYGRN9OIC8KC30CGWZLKHG2AN" localSheetId="7" hidden="1">#REF!</definedName>
    <definedName name="BExCYGRN9OIC8KC30CGWZLKHG2AN" localSheetId="0" hidden="1">#REF!</definedName>
    <definedName name="BExCYGRN9OIC8KC30CGWZLKHG2AN" localSheetId="6" hidden="1">#REF!</definedName>
    <definedName name="BExCYGRN9OIC8KC30CGWZLKHG2AN" localSheetId="5" hidden="1">#REF!</definedName>
    <definedName name="BExCYGRN9OIC8KC30CGWZLKHG2AN" localSheetId="2" hidden="1">#REF!</definedName>
    <definedName name="BExCYGRN9OIC8KC30CGWZLKHG2AN" localSheetId="1" hidden="1">#REF!</definedName>
    <definedName name="BExCYGRN9OIC8KC30CGWZLKHG2AN" localSheetId="3" hidden="1">#REF!</definedName>
    <definedName name="BExCYGRN9OIC8KC30CGWZLKHG2AN" hidden="1">#REF!</definedName>
    <definedName name="BExCYN287244S69MT6S049QR5CAR" localSheetId="4" hidden="1">#REF!</definedName>
    <definedName name="BExCYN287244S69MT6S049QR5CAR" localSheetId="7" hidden="1">#REF!</definedName>
    <definedName name="BExCYN287244S69MT6S049QR5CAR" localSheetId="0" hidden="1">#REF!</definedName>
    <definedName name="BExCYN287244S69MT6S049QR5CAR" localSheetId="6" hidden="1">#REF!</definedName>
    <definedName name="BExCYN287244S69MT6S049QR5CAR" localSheetId="5" hidden="1">#REF!</definedName>
    <definedName name="BExCYN287244S69MT6S049QR5CAR" localSheetId="2" hidden="1">#REF!</definedName>
    <definedName name="BExCYN287244S69MT6S049QR5CAR" localSheetId="1" hidden="1">#REF!</definedName>
    <definedName name="BExCYN287244S69MT6S049QR5CAR" localSheetId="3" hidden="1">#REF!</definedName>
    <definedName name="BExCYN287244S69MT6S049QR5CAR" hidden="1">#REF!</definedName>
    <definedName name="BExCZZRI22WOH9BKY45VZ3M7EUBV" localSheetId="4" hidden="1">#REF!</definedName>
    <definedName name="BExCZZRI22WOH9BKY45VZ3M7EUBV" localSheetId="7" hidden="1">#REF!</definedName>
    <definedName name="BExCZZRI22WOH9BKY45VZ3M7EUBV" localSheetId="0" hidden="1">#REF!</definedName>
    <definedName name="BExCZZRI22WOH9BKY45VZ3M7EUBV" localSheetId="6" hidden="1">#REF!</definedName>
    <definedName name="BExCZZRI22WOH9BKY45VZ3M7EUBV" localSheetId="5" hidden="1">#REF!</definedName>
    <definedName name="BExCZZRI22WOH9BKY45VZ3M7EUBV" localSheetId="2" hidden="1">#REF!</definedName>
    <definedName name="BExCZZRI22WOH9BKY45VZ3M7EUBV" localSheetId="1" hidden="1">#REF!</definedName>
    <definedName name="BExCZZRI22WOH9BKY45VZ3M7EUBV" localSheetId="3" hidden="1">#REF!</definedName>
    <definedName name="BExCZZRI22WOH9BKY45VZ3M7EUBV" hidden="1">#REF!</definedName>
    <definedName name="BExD1J24BI37DOQ7Z2V7HD8LRJJS" localSheetId="4" hidden="1">[2]osnovni!#REF!</definedName>
    <definedName name="BExD1J24BI37DOQ7Z2V7HD8LRJJS" localSheetId="7" hidden="1">[2]osnovni!#REF!</definedName>
    <definedName name="BExD1J24BI37DOQ7Z2V7HD8LRJJS" localSheetId="0" hidden="1">[2]osnovni!#REF!</definedName>
    <definedName name="BExD1J24BI37DOQ7Z2V7HD8LRJJS" localSheetId="6" hidden="1">[2]osnovni!#REF!</definedName>
    <definedName name="BExD1J24BI37DOQ7Z2V7HD8LRJJS" localSheetId="5" hidden="1">[2]osnovni!#REF!</definedName>
    <definedName name="BExD1J24BI37DOQ7Z2V7HD8LRJJS" localSheetId="2" hidden="1">[2]osnovni!#REF!</definedName>
    <definedName name="BExD1J24BI37DOQ7Z2V7HD8LRJJS" localSheetId="1" hidden="1">[2]osnovni!#REF!</definedName>
    <definedName name="BExD1J24BI37DOQ7Z2V7HD8LRJJS" localSheetId="3" hidden="1">[2]osnovni!#REF!</definedName>
    <definedName name="BExD1J24BI37DOQ7Z2V7HD8LRJJS" hidden="1">[2]osnovni!#REF!</definedName>
    <definedName name="BExD23L4BET1TQMOGWJGICNN26FM" localSheetId="4" hidden="1">#REF!</definedName>
    <definedName name="BExD23L4BET1TQMOGWJGICNN26FM" localSheetId="7" hidden="1">#REF!</definedName>
    <definedName name="BExD23L4BET1TQMOGWJGICNN26FM" localSheetId="0" hidden="1">#REF!</definedName>
    <definedName name="BExD23L4BET1TQMOGWJGICNN26FM" localSheetId="6" hidden="1">#REF!</definedName>
    <definedName name="BExD23L4BET1TQMOGWJGICNN26FM" localSheetId="5" hidden="1">#REF!</definedName>
    <definedName name="BExD23L4BET1TQMOGWJGICNN26FM" localSheetId="2" hidden="1">#REF!</definedName>
    <definedName name="BExD23L4BET1TQMOGWJGICNN26FM" localSheetId="1" hidden="1">#REF!</definedName>
    <definedName name="BExD23L4BET1TQMOGWJGICNN26FM" localSheetId="3" hidden="1">#REF!</definedName>
    <definedName name="BExD23L4BET1TQMOGWJGICNN26FM" hidden="1">#REF!</definedName>
    <definedName name="BExD35742KA9EBMECKDPRQNAKIJM" localSheetId="4" hidden="1">[2]osnovni!#REF!</definedName>
    <definedName name="BExD35742KA9EBMECKDPRQNAKIJM" localSheetId="7" hidden="1">[2]osnovni!#REF!</definedName>
    <definedName name="BExD35742KA9EBMECKDPRQNAKIJM" localSheetId="0" hidden="1">[2]osnovni!#REF!</definedName>
    <definedName name="BExD35742KA9EBMECKDPRQNAKIJM" localSheetId="6" hidden="1">[2]osnovni!#REF!</definedName>
    <definedName name="BExD35742KA9EBMECKDPRQNAKIJM" localSheetId="5" hidden="1">[2]osnovni!#REF!</definedName>
    <definedName name="BExD35742KA9EBMECKDPRQNAKIJM" localSheetId="2" hidden="1">[2]osnovni!#REF!</definedName>
    <definedName name="BExD35742KA9EBMECKDPRQNAKIJM" localSheetId="1" hidden="1">[2]osnovni!#REF!</definedName>
    <definedName name="BExD35742KA9EBMECKDPRQNAKIJM" localSheetId="3" hidden="1">[2]osnovni!#REF!</definedName>
    <definedName name="BExD35742KA9EBMECKDPRQNAKIJM" hidden="1">[2]osnovni!#REF!</definedName>
    <definedName name="BExD3P4PWG2PT1LOP948LFWUSQ0C" localSheetId="4" hidden="1">#REF!</definedName>
    <definedName name="BExD3P4PWG2PT1LOP948LFWUSQ0C" localSheetId="7" hidden="1">#REF!</definedName>
    <definedName name="BExD3P4PWG2PT1LOP948LFWUSQ0C" localSheetId="0" hidden="1">#REF!</definedName>
    <definedName name="BExD3P4PWG2PT1LOP948LFWUSQ0C" localSheetId="6" hidden="1">#REF!</definedName>
    <definedName name="BExD3P4PWG2PT1LOP948LFWUSQ0C" localSheetId="5" hidden="1">#REF!</definedName>
    <definedName name="BExD3P4PWG2PT1LOP948LFWUSQ0C" localSheetId="2" hidden="1">#REF!</definedName>
    <definedName name="BExD3P4PWG2PT1LOP948LFWUSQ0C" localSheetId="1" hidden="1">#REF!</definedName>
    <definedName name="BExD3P4PWG2PT1LOP948LFWUSQ0C" localSheetId="3" hidden="1">#REF!</definedName>
    <definedName name="BExD3P4PWG2PT1LOP948LFWUSQ0C" hidden="1">#REF!</definedName>
    <definedName name="BExD4C2143M9LPGO8VQO1Z43CSV7" localSheetId="4" hidden="1">#REF!</definedName>
    <definedName name="BExD4C2143M9LPGO8VQO1Z43CSV7" localSheetId="7" hidden="1">#REF!</definedName>
    <definedName name="BExD4C2143M9LPGO8VQO1Z43CSV7" localSheetId="0" hidden="1">#REF!</definedName>
    <definedName name="BExD4C2143M9LPGO8VQO1Z43CSV7" localSheetId="6" hidden="1">#REF!</definedName>
    <definedName name="BExD4C2143M9LPGO8VQO1Z43CSV7" localSheetId="5" hidden="1">#REF!</definedName>
    <definedName name="BExD4C2143M9LPGO8VQO1Z43CSV7" localSheetId="2" hidden="1">#REF!</definedName>
    <definedName name="BExD4C2143M9LPGO8VQO1Z43CSV7" localSheetId="1" hidden="1">#REF!</definedName>
    <definedName name="BExD4C2143M9LPGO8VQO1Z43CSV7" localSheetId="3" hidden="1">#REF!</definedName>
    <definedName name="BExD4C2143M9LPGO8VQO1Z43CSV7" hidden="1">#REF!</definedName>
    <definedName name="BExD62ZPNZW3V0CFVI5BMD1LKUM5" localSheetId="4" hidden="1">#REF!</definedName>
    <definedName name="BExD62ZPNZW3V0CFVI5BMD1LKUM5" localSheetId="7" hidden="1">#REF!</definedName>
    <definedName name="BExD62ZPNZW3V0CFVI5BMD1LKUM5" localSheetId="0" hidden="1">#REF!</definedName>
    <definedName name="BExD62ZPNZW3V0CFVI5BMD1LKUM5" localSheetId="6" hidden="1">#REF!</definedName>
    <definedName name="BExD62ZPNZW3V0CFVI5BMD1LKUM5" localSheetId="5" hidden="1">#REF!</definedName>
    <definedName name="BExD62ZPNZW3V0CFVI5BMD1LKUM5" localSheetId="2" hidden="1">#REF!</definedName>
    <definedName name="BExD62ZPNZW3V0CFVI5BMD1LKUM5" localSheetId="1" hidden="1">#REF!</definedName>
    <definedName name="BExD62ZPNZW3V0CFVI5BMD1LKUM5" localSheetId="3" hidden="1">#REF!</definedName>
    <definedName name="BExD62ZPNZW3V0CFVI5BMD1LKUM5" hidden="1">#REF!</definedName>
    <definedName name="BExD6JMLNSF8Z12DJ3AMLYIQ2G64" localSheetId="4" hidden="1">#REF!</definedName>
    <definedName name="BExD6JMLNSF8Z12DJ3AMLYIQ2G64" localSheetId="7" hidden="1">#REF!</definedName>
    <definedName name="BExD6JMLNSF8Z12DJ3AMLYIQ2G64" localSheetId="0" hidden="1">#REF!</definedName>
    <definedName name="BExD6JMLNSF8Z12DJ3AMLYIQ2G64" localSheetId="6" hidden="1">#REF!</definedName>
    <definedName name="BExD6JMLNSF8Z12DJ3AMLYIQ2G64" localSheetId="5" hidden="1">#REF!</definedName>
    <definedName name="BExD6JMLNSF8Z12DJ3AMLYIQ2G64" localSheetId="2" hidden="1">#REF!</definedName>
    <definedName name="BExD6JMLNSF8Z12DJ3AMLYIQ2G64" localSheetId="1" hidden="1">#REF!</definedName>
    <definedName name="BExD6JMLNSF8Z12DJ3AMLYIQ2G64" localSheetId="3" hidden="1">#REF!</definedName>
    <definedName name="BExD6JMLNSF8Z12DJ3AMLYIQ2G64" hidden="1">#REF!</definedName>
    <definedName name="BExD7VKSSLHDMJ22A2JX2I6RRGT5" localSheetId="4" hidden="1">#REF!</definedName>
    <definedName name="BExD7VKSSLHDMJ22A2JX2I6RRGT5" localSheetId="7" hidden="1">#REF!</definedName>
    <definedName name="BExD7VKSSLHDMJ22A2JX2I6RRGT5" localSheetId="0" hidden="1">#REF!</definedName>
    <definedName name="BExD7VKSSLHDMJ22A2JX2I6RRGT5" localSheetId="6" hidden="1">#REF!</definedName>
    <definedName name="BExD7VKSSLHDMJ22A2JX2I6RRGT5" localSheetId="5" hidden="1">#REF!</definedName>
    <definedName name="BExD7VKSSLHDMJ22A2JX2I6RRGT5" localSheetId="2" hidden="1">#REF!</definedName>
    <definedName name="BExD7VKSSLHDMJ22A2JX2I6RRGT5" localSheetId="1" hidden="1">#REF!</definedName>
    <definedName name="BExD7VKSSLHDMJ22A2JX2I6RRGT5" localSheetId="3" hidden="1">#REF!</definedName>
    <definedName name="BExD7VKSSLHDMJ22A2JX2I6RRGT5" hidden="1">#REF!</definedName>
    <definedName name="BExD8ISY2364PGSATOJW09Q3JIR9" localSheetId="4" hidden="1">[2]osnovni!#REF!</definedName>
    <definedName name="BExD8ISY2364PGSATOJW09Q3JIR9" localSheetId="7" hidden="1">[2]osnovni!#REF!</definedName>
    <definedName name="BExD8ISY2364PGSATOJW09Q3JIR9" localSheetId="0" hidden="1">[2]osnovni!#REF!</definedName>
    <definedName name="BExD8ISY2364PGSATOJW09Q3JIR9" localSheetId="6" hidden="1">[2]osnovni!#REF!</definedName>
    <definedName name="BExD8ISY2364PGSATOJW09Q3JIR9" localSheetId="5" hidden="1">[2]osnovni!#REF!</definedName>
    <definedName name="BExD8ISY2364PGSATOJW09Q3JIR9" localSheetId="2" hidden="1">[2]osnovni!#REF!</definedName>
    <definedName name="BExD8ISY2364PGSATOJW09Q3JIR9" localSheetId="1" hidden="1">[2]osnovni!#REF!</definedName>
    <definedName name="BExD8ISY2364PGSATOJW09Q3JIR9" localSheetId="3" hidden="1">[2]osnovni!#REF!</definedName>
    <definedName name="BExD8ISY2364PGSATOJW09Q3JIR9" hidden="1">[2]osnovni!#REF!</definedName>
    <definedName name="BExD8YJH1CVBBFISFZPUYG5AGVAD" localSheetId="4" hidden="1">#REF!</definedName>
    <definedName name="BExD8YJH1CVBBFISFZPUYG5AGVAD" localSheetId="7" hidden="1">#REF!</definedName>
    <definedName name="BExD8YJH1CVBBFISFZPUYG5AGVAD" localSheetId="0" hidden="1">#REF!</definedName>
    <definedName name="BExD8YJH1CVBBFISFZPUYG5AGVAD" localSheetId="6" hidden="1">#REF!</definedName>
    <definedName name="BExD8YJH1CVBBFISFZPUYG5AGVAD" localSheetId="5" hidden="1">#REF!</definedName>
    <definedName name="BExD8YJH1CVBBFISFZPUYG5AGVAD" localSheetId="2" hidden="1">#REF!</definedName>
    <definedName name="BExD8YJH1CVBBFISFZPUYG5AGVAD" localSheetId="1" hidden="1">#REF!</definedName>
    <definedName name="BExD8YJH1CVBBFISFZPUYG5AGVAD" localSheetId="3" hidden="1">#REF!</definedName>
    <definedName name="BExD8YJH1CVBBFISFZPUYG5AGVAD" hidden="1">#REF!</definedName>
    <definedName name="BExD91ZF039RW6R0WFW5D97MNOZH" localSheetId="4" hidden="1">#REF!</definedName>
    <definedName name="BExD91ZF039RW6R0WFW5D97MNOZH" localSheetId="7" hidden="1">#REF!</definedName>
    <definedName name="BExD91ZF039RW6R0WFW5D97MNOZH" localSheetId="0" hidden="1">#REF!</definedName>
    <definedName name="BExD91ZF039RW6R0WFW5D97MNOZH" localSheetId="6" hidden="1">#REF!</definedName>
    <definedName name="BExD91ZF039RW6R0WFW5D97MNOZH" localSheetId="5" hidden="1">#REF!</definedName>
    <definedName name="BExD91ZF039RW6R0WFW5D97MNOZH" localSheetId="2" hidden="1">#REF!</definedName>
    <definedName name="BExD91ZF039RW6R0WFW5D97MNOZH" localSheetId="1" hidden="1">#REF!</definedName>
    <definedName name="BExD91ZF039RW6R0WFW5D97MNOZH" localSheetId="3" hidden="1">#REF!</definedName>
    <definedName name="BExD91ZF039RW6R0WFW5D97MNOZH" hidden="1">#REF!</definedName>
    <definedName name="BExD9GTL50WFNDZ3QCDCLGEEB7DW" localSheetId="4" hidden="1">#REF!</definedName>
    <definedName name="BExD9GTL50WFNDZ3QCDCLGEEB7DW" localSheetId="7" hidden="1">#REF!</definedName>
    <definedName name="BExD9GTL50WFNDZ3QCDCLGEEB7DW" localSheetId="0" hidden="1">#REF!</definedName>
    <definedName name="BExD9GTL50WFNDZ3QCDCLGEEB7DW" localSheetId="6" hidden="1">#REF!</definedName>
    <definedName name="BExD9GTL50WFNDZ3QCDCLGEEB7DW" localSheetId="5" hidden="1">#REF!</definedName>
    <definedName name="BExD9GTL50WFNDZ3QCDCLGEEB7DW" localSheetId="2" hidden="1">#REF!</definedName>
    <definedName name="BExD9GTL50WFNDZ3QCDCLGEEB7DW" localSheetId="1" hidden="1">#REF!</definedName>
    <definedName name="BExD9GTL50WFNDZ3QCDCLGEEB7DW" localSheetId="3" hidden="1">#REF!</definedName>
    <definedName name="BExD9GTL50WFNDZ3QCDCLGEEB7DW" hidden="1">#REF!</definedName>
    <definedName name="BExDBECN7NE14SMVICUY0RU9KA1J" localSheetId="4" hidden="1">#REF!</definedName>
    <definedName name="BExDBECN7NE14SMVICUY0RU9KA1J" localSheetId="7" hidden="1">#REF!</definedName>
    <definedName name="BExDBECN7NE14SMVICUY0RU9KA1J" localSheetId="0" hidden="1">#REF!</definedName>
    <definedName name="BExDBECN7NE14SMVICUY0RU9KA1J" localSheetId="6" hidden="1">#REF!</definedName>
    <definedName name="BExDBECN7NE14SMVICUY0RU9KA1J" localSheetId="5" hidden="1">#REF!</definedName>
    <definedName name="BExDBECN7NE14SMVICUY0RU9KA1J" localSheetId="2" hidden="1">#REF!</definedName>
    <definedName name="BExDBECN7NE14SMVICUY0RU9KA1J" localSheetId="1" hidden="1">#REF!</definedName>
    <definedName name="BExDBECN7NE14SMVICUY0RU9KA1J" localSheetId="3" hidden="1">#REF!</definedName>
    <definedName name="BExDBECN7NE14SMVICUY0RU9KA1J" hidden="1">#REF!</definedName>
    <definedName name="BExDBGG5TTXCN0MCRO9PDBRCZFAS" localSheetId="4" hidden="1">#REF!</definedName>
    <definedName name="BExDBGG5TTXCN0MCRO9PDBRCZFAS" localSheetId="7" hidden="1">#REF!</definedName>
    <definedName name="BExDBGG5TTXCN0MCRO9PDBRCZFAS" localSheetId="0" hidden="1">#REF!</definedName>
    <definedName name="BExDBGG5TTXCN0MCRO9PDBRCZFAS" localSheetId="6" hidden="1">#REF!</definedName>
    <definedName name="BExDBGG5TTXCN0MCRO9PDBRCZFAS" localSheetId="5" hidden="1">#REF!</definedName>
    <definedName name="BExDBGG5TTXCN0MCRO9PDBRCZFAS" localSheetId="2" hidden="1">#REF!</definedName>
    <definedName name="BExDBGG5TTXCN0MCRO9PDBRCZFAS" localSheetId="1" hidden="1">#REF!</definedName>
    <definedName name="BExDBGG5TTXCN0MCRO9PDBRCZFAS" localSheetId="3" hidden="1">#REF!</definedName>
    <definedName name="BExDBGG5TTXCN0MCRO9PDBRCZFAS" hidden="1">#REF!</definedName>
    <definedName name="BExDBNN4YTZRPXK0OB3JP4RK9B2K" localSheetId="4" hidden="1">#REF!</definedName>
    <definedName name="BExDBNN4YTZRPXK0OB3JP4RK9B2K" localSheetId="7" hidden="1">#REF!</definedName>
    <definedName name="BExDBNN4YTZRPXK0OB3JP4RK9B2K" localSheetId="0" hidden="1">#REF!</definedName>
    <definedName name="BExDBNN4YTZRPXK0OB3JP4RK9B2K" localSheetId="6" hidden="1">#REF!</definedName>
    <definedName name="BExDBNN4YTZRPXK0OB3JP4RK9B2K" localSheetId="5" hidden="1">#REF!</definedName>
    <definedName name="BExDBNN4YTZRPXK0OB3JP4RK9B2K" localSheetId="2" hidden="1">#REF!</definedName>
    <definedName name="BExDBNN4YTZRPXK0OB3JP4RK9B2K" localSheetId="1" hidden="1">#REF!</definedName>
    <definedName name="BExDBNN4YTZRPXK0OB3JP4RK9B2K" localSheetId="3" hidden="1">#REF!</definedName>
    <definedName name="BExDBNN4YTZRPXK0OB3JP4RK9B2K" hidden="1">#REF!</definedName>
    <definedName name="BExEO8MF9EPIXK5UR7AF4VEOMH7O" localSheetId="4" hidden="1">[2]osnovni!#REF!</definedName>
    <definedName name="BExEO8MF9EPIXK5UR7AF4VEOMH7O" localSheetId="7" hidden="1">[2]osnovni!#REF!</definedName>
    <definedName name="BExEO8MF9EPIXK5UR7AF4VEOMH7O" localSheetId="0" hidden="1">[2]osnovni!#REF!</definedName>
    <definedName name="BExEO8MF9EPIXK5UR7AF4VEOMH7O" localSheetId="6" hidden="1">[2]osnovni!#REF!</definedName>
    <definedName name="BExEO8MF9EPIXK5UR7AF4VEOMH7O" localSheetId="5" hidden="1">[2]osnovni!#REF!</definedName>
    <definedName name="BExEO8MF9EPIXK5UR7AF4VEOMH7O" localSheetId="2" hidden="1">[2]osnovni!#REF!</definedName>
    <definedName name="BExEO8MF9EPIXK5UR7AF4VEOMH7O" localSheetId="1" hidden="1">[2]osnovni!#REF!</definedName>
    <definedName name="BExEO8MF9EPIXK5UR7AF4VEOMH7O" localSheetId="3" hidden="1">[2]osnovni!#REF!</definedName>
    <definedName name="BExEO8MF9EPIXK5UR7AF4VEOMH7O" hidden="1">[2]osnovni!#REF!</definedName>
    <definedName name="BExEOXSPWXWNDW091TIMJRAIJFPH" localSheetId="4" hidden="1">#REF!</definedName>
    <definedName name="BExEOXSPWXWNDW091TIMJRAIJFPH" localSheetId="7" hidden="1">#REF!</definedName>
    <definedName name="BExEOXSPWXWNDW091TIMJRAIJFPH" localSheetId="0" hidden="1">#REF!</definedName>
    <definedName name="BExEOXSPWXWNDW091TIMJRAIJFPH" localSheetId="6" hidden="1">#REF!</definedName>
    <definedName name="BExEOXSPWXWNDW091TIMJRAIJFPH" localSheetId="5" hidden="1">#REF!</definedName>
    <definedName name="BExEOXSPWXWNDW091TIMJRAIJFPH" localSheetId="2" hidden="1">#REF!</definedName>
    <definedName name="BExEOXSPWXWNDW091TIMJRAIJFPH" localSheetId="1" hidden="1">#REF!</definedName>
    <definedName name="BExEOXSPWXWNDW091TIMJRAIJFPH" localSheetId="3" hidden="1">#REF!</definedName>
    <definedName name="BExEOXSPWXWNDW091TIMJRAIJFPH" hidden="1">#REF!</definedName>
    <definedName name="BExEQACOCWFR3L6PN7NLIXYPJKNI" localSheetId="4" hidden="1">#REF!</definedName>
    <definedName name="BExEQACOCWFR3L6PN7NLIXYPJKNI" localSheetId="7" hidden="1">#REF!</definedName>
    <definedName name="BExEQACOCWFR3L6PN7NLIXYPJKNI" localSheetId="0" hidden="1">#REF!</definedName>
    <definedName name="BExEQACOCWFR3L6PN7NLIXYPJKNI" localSheetId="6" hidden="1">#REF!</definedName>
    <definedName name="BExEQACOCWFR3L6PN7NLIXYPJKNI" localSheetId="5" hidden="1">#REF!</definedName>
    <definedName name="BExEQACOCWFR3L6PN7NLIXYPJKNI" localSheetId="2" hidden="1">#REF!</definedName>
    <definedName name="BExEQACOCWFR3L6PN7NLIXYPJKNI" localSheetId="1" hidden="1">#REF!</definedName>
    <definedName name="BExEQACOCWFR3L6PN7NLIXYPJKNI" localSheetId="3" hidden="1">#REF!</definedName>
    <definedName name="BExEQACOCWFR3L6PN7NLIXYPJKNI" hidden="1">#REF!</definedName>
    <definedName name="BExEQHZQ292PPCEH7Y4WGMJN478R" localSheetId="4" hidden="1">#REF!</definedName>
    <definedName name="BExEQHZQ292PPCEH7Y4WGMJN478R" localSheetId="7" hidden="1">#REF!</definedName>
    <definedName name="BExEQHZQ292PPCEH7Y4WGMJN478R" localSheetId="0" hidden="1">#REF!</definedName>
    <definedName name="BExEQHZQ292PPCEH7Y4WGMJN478R" localSheetId="6" hidden="1">#REF!</definedName>
    <definedName name="BExEQHZQ292PPCEH7Y4WGMJN478R" localSheetId="5" hidden="1">#REF!</definedName>
    <definedName name="BExEQHZQ292PPCEH7Y4WGMJN478R" localSheetId="2" hidden="1">#REF!</definedName>
    <definedName name="BExEQHZQ292PPCEH7Y4WGMJN478R" localSheetId="1" hidden="1">#REF!</definedName>
    <definedName name="BExEQHZQ292PPCEH7Y4WGMJN478R" localSheetId="3" hidden="1">#REF!</definedName>
    <definedName name="BExEQHZQ292PPCEH7Y4WGMJN478R" hidden="1">#REF!</definedName>
    <definedName name="BExER465R6X0XXPDYDWT1T3WJIKZ" localSheetId="4" hidden="1">#REF!</definedName>
    <definedName name="BExER465R6X0XXPDYDWT1T3WJIKZ" localSheetId="7" hidden="1">#REF!</definedName>
    <definedName name="BExER465R6X0XXPDYDWT1T3WJIKZ" localSheetId="0" hidden="1">#REF!</definedName>
    <definedName name="BExER465R6X0XXPDYDWT1T3WJIKZ" localSheetId="6" hidden="1">#REF!</definedName>
    <definedName name="BExER465R6X0XXPDYDWT1T3WJIKZ" localSheetId="5" hidden="1">#REF!</definedName>
    <definedName name="BExER465R6X0XXPDYDWT1T3WJIKZ" localSheetId="2" hidden="1">#REF!</definedName>
    <definedName name="BExER465R6X0XXPDYDWT1T3WJIKZ" localSheetId="1" hidden="1">#REF!</definedName>
    <definedName name="BExER465R6X0XXPDYDWT1T3WJIKZ" localSheetId="3" hidden="1">#REF!</definedName>
    <definedName name="BExER465R6X0XXPDYDWT1T3WJIKZ" hidden="1">#REF!</definedName>
    <definedName name="BExERM5HR7VHC2AUI8G4THWKGB4H" localSheetId="4" hidden="1">#REF!</definedName>
    <definedName name="BExERM5HR7VHC2AUI8G4THWKGB4H" localSheetId="7" hidden="1">#REF!</definedName>
    <definedName name="BExERM5HR7VHC2AUI8G4THWKGB4H" localSheetId="0" hidden="1">#REF!</definedName>
    <definedName name="BExERM5HR7VHC2AUI8G4THWKGB4H" localSheetId="6" hidden="1">#REF!</definedName>
    <definedName name="BExERM5HR7VHC2AUI8G4THWKGB4H" localSheetId="5" hidden="1">#REF!</definedName>
    <definedName name="BExERM5HR7VHC2AUI8G4THWKGB4H" localSheetId="2" hidden="1">#REF!</definedName>
    <definedName name="BExERM5HR7VHC2AUI8G4THWKGB4H" localSheetId="1" hidden="1">#REF!</definedName>
    <definedName name="BExERM5HR7VHC2AUI8G4THWKGB4H" localSheetId="3" hidden="1">#REF!</definedName>
    <definedName name="BExERM5HR7VHC2AUI8G4THWKGB4H" hidden="1">#REF!</definedName>
    <definedName name="BExERO8WHDXMAMWEPTR90PFNACF0" localSheetId="4" hidden="1">#REF!</definedName>
    <definedName name="BExERO8WHDXMAMWEPTR90PFNACF0" localSheetId="7" hidden="1">#REF!</definedName>
    <definedName name="BExERO8WHDXMAMWEPTR90PFNACF0" localSheetId="0" hidden="1">#REF!</definedName>
    <definedName name="BExERO8WHDXMAMWEPTR90PFNACF0" localSheetId="6" hidden="1">#REF!</definedName>
    <definedName name="BExERO8WHDXMAMWEPTR90PFNACF0" localSheetId="5" hidden="1">#REF!</definedName>
    <definedName name="BExERO8WHDXMAMWEPTR90PFNACF0" localSheetId="2" hidden="1">#REF!</definedName>
    <definedName name="BExERO8WHDXMAMWEPTR90PFNACF0" localSheetId="1" hidden="1">#REF!</definedName>
    <definedName name="BExERO8WHDXMAMWEPTR90PFNACF0" localSheetId="3" hidden="1">#REF!</definedName>
    <definedName name="BExERO8WHDXMAMWEPTR90PFNACF0" hidden="1">#REF!</definedName>
    <definedName name="BExERPQU8E4PGKN8EZ8X4KMLU4SU" localSheetId="4" hidden="1">#REF!</definedName>
    <definedName name="BExERPQU8E4PGKN8EZ8X4KMLU4SU" localSheetId="7" hidden="1">#REF!</definedName>
    <definedName name="BExERPQU8E4PGKN8EZ8X4KMLU4SU" localSheetId="0" hidden="1">#REF!</definedName>
    <definedName name="BExERPQU8E4PGKN8EZ8X4KMLU4SU" localSheetId="6" hidden="1">#REF!</definedName>
    <definedName name="BExERPQU8E4PGKN8EZ8X4KMLU4SU" localSheetId="5" hidden="1">#REF!</definedName>
    <definedName name="BExERPQU8E4PGKN8EZ8X4KMLU4SU" localSheetId="2" hidden="1">#REF!</definedName>
    <definedName name="BExERPQU8E4PGKN8EZ8X4KMLU4SU" localSheetId="1" hidden="1">#REF!</definedName>
    <definedName name="BExERPQU8E4PGKN8EZ8X4KMLU4SU" localSheetId="3" hidden="1">#REF!</definedName>
    <definedName name="BExERPQU8E4PGKN8EZ8X4KMLU4SU" hidden="1">#REF!</definedName>
    <definedName name="BExESD9WVOF1ZUVNXYJIE0F2LYPR" localSheetId="4" hidden="1">#REF!</definedName>
    <definedName name="BExESD9WVOF1ZUVNXYJIE0F2LYPR" localSheetId="7" hidden="1">#REF!</definedName>
    <definedName name="BExESD9WVOF1ZUVNXYJIE0F2LYPR" localSheetId="0" hidden="1">#REF!</definedName>
    <definedName name="BExESD9WVOF1ZUVNXYJIE0F2LYPR" localSheetId="6" hidden="1">#REF!</definedName>
    <definedName name="BExESD9WVOF1ZUVNXYJIE0F2LYPR" localSheetId="5" hidden="1">#REF!</definedName>
    <definedName name="BExESD9WVOF1ZUVNXYJIE0F2LYPR" localSheetId="2" hidden="1">#REF!</definedName>
    <definedName name="BExESD9WVOF1ZUVNXYJIE0F2LYPR" localSheetId="1" hidden="1">#REF!</definedName>
    <definedName name="BExESD9WVOF1ZUVNXYJIE0F2LYPR" localSheetId="3" hidden="1">#REF!</definedName>
    <definedName name="BExESD9WVOF1ZUVNXYJIE0F2LYPR" hidden="1">#REF!</definedName>
    <definedName name="BExET4P3J2WMJSGN3GSBXERFBFXU" localSheetId="4" hidden="1">#REF!</definedName>
    <definedName name="BExET4P3J2WMJSGN3GSBXERFBFXU" localSheetId="7" hidden="1">#REF!</definedName>
    <definedName name="BExET4P3J2WMJSGN3GSBXERFBFXU" localSheetId="0" hidden="1">#REF!</definedName>
    <definedName name="BExET4P3J2WMJSGN3GSBXERFBFXU" localSheetId="6" hidden="1">#REF!</definedName>
    <definedName name="BExET4P3J2WMJSGN3GSBXERFBFXU" localSheetId="5" hidden="1">#REF!</definedName>
    <definedName name="BExET4P3J2WMJSGN3GSBXERFBFXU" localSheetId="2" hidden="1">#REF!</definedName>
    <definedName name="BExET4P3J2WMJSGN3GSBXERFBFXU" localSheetId="1" hidden="1">#REF!</definedName>
    <definedName name="BExET4P3J2WMJSGN3GSBXERFBFXU" localSheetId="3" hidden="1">#REF!</definedName>
    <definedName name="BExET4P3J2WMJSGN3GSBXERFBFXU" hidden="1">#REF!</definedName>
    <definedName name="BExET859N8LPYKYK0T7CWXQ8R1K8" localSheetId="4" hidden="1">#REF!</definedName>
    <definedName name="BExET859N8LPYKYK0T7CWXQ8R1K8" localSheetId="7" hidden="1">#REF!</definedName>
    <definedName name="BExET859N8LPYKYK0T7CWXQ8R1K8" localSheetId="0" hidden="1">#REF!</definedName>
    <definedName name="BExET859N8LPYKYK0T7CWXQ8R1K8" localSheetId="6" hidden="1">#REF!</definedName>
    <definedName name="BExET859N8LPYKYK0T7CWXQ8R1K8" localSheetId="5" hidden="1">#REF!</definedName>
    <definedName name="BExET859N8LPYKYK0T7CWXQ8R1K8" localSheetId="2" hidden="1">#REF!</definedName>
    <definedName name="BExET859N8LPYKYK0T7CWXQ8R1K8" localSheetId="1" hidden="1">#REF!</definedName>
    <definedName name="BExET859N8LPYKYK0T7CWXQ8R1K8" localSheetId="3" hidden="1">#REF!</definedName>
    <definedName name="BExET859N8LPYKYK0T7CWXQ8R1K8" hidden="1">#REF!</definedName>
    <definedName name="BExEUBUSU8AFVUMNYQNNJS2LMHUE" localSheetId="4" hidden="1">[2]osnovni!#REF!</definedName>
    <definedName name="BExEUBUSU8AFVUMNYQNNJS2LMHUE" localSheetId="7" hidden="1">[2]osnovni!#REF!</definedName>
    <definedName name="BExEUBUSU8AFVUMNYQNNJS2LMHUE" localSheetId="0" hidden="1">[2]osnovni!#REF!</definedName>
    <definedName name="BExEUBUSU8AFVUMNYQNNJS2LMHUE" localSheetId="6" hidden="1">[2]osnovni!#REF!</definedName>
    <definedName name="BExEUBUSU8AFVUMNYQNNJS2LMHUE" localSheetId="5" hidden="1">[2]osnovni!#REF!</definedName>
    <definedName name="BExEUBUSU8AFVUMNYQNNJS2LMHUE" localSheetId="2" hidden="1">[2]osnovni!#REF!</definedName>
    <definedName name="BExEUBUSU8AFVUMNYQNNJS2LMHUE" localSheetId="1" hidden="1">[2]osnovni!#REF!</definedName>
    <definedName name="BExEUBUSU8AFVUMNYQNNJS2LMHUE" localSheetId="3" hidden="1">[2]osnovni!#REF!</definedName>
    <definedName name="BExEUBUSU8AFVUMNYQNNJS2LMHUE" hidden="1">[2]osnovni!#REF!</definedName>
    <definedName name="BExEWRTCC2Q1LCT7S7NXDQE0QWQW" localSheetId="4" hidden="1">#REF!</definedName>
    <definedName name="BExEWRTCC2Q1LCT7S7NXDQE0QWQW" localSheetId="7" hidden="1">#REF!</definedName>
    <definedName name="BExEWRTCC2Q1LCT7S7NXDQE0QWQW" localSheetId="0" hidden="1">#REF!</definedName>
    <definedName name="BExEWRTCC2Q1LCT7S7NXDQE0QWQW" localSheetId="6" hidden="1">#REF!</definedName>
    <definedName name="BExEWRTCC2Q1LCT7S7NXDQE0QWQW" localSheetId="5" hidden="1">#REF!</definedName>
    <definedName name="BExEWRTCC2Q1LCT7S7NXDQE0QWQW" localSheetId="2" hidden="1">#REF!</definedName>
    <definedName name="BExEWRTCC2Q1LCT7S7NXDQE0QWQW" localSheetId="1" hidden="1">#REF!</definedName>
    <definedName name="BExEWRTCC2Q1LCT7S7NXDQE0QWQW" localSheetId="3" hidden="1">#REF!</definedName>
    <definedName name="BExEWRTCC2Q1LCT7S7NXDQE0QWQW" hidden="1">#REF!</definedName>
    <definedName name="BExEXRHAQYK7EL0ZLW1BYXDHG1EW" localSheetId="4" hidden="1">#REF!</definedName>
    <definedName name="BExEXRHAQYK7EL0ZLW1BYXDHG1EW" localSheetId="7" hidden="1">#REF!</definedName>
    <definedName name="BExEXRHAQYK7EL0ZLW1BYXDHG1EW" localSheetId="0" hidden="1">#REF!</definedName>
    <definedName name="BExEXRHAQYK7EL0ZLW1BYXDHG1EW" localSheetId="6" hidden="1">#REF!</definedName>
    <definedName name="BExEXRHAQYK7EL0ZLW1BYXDHG1EW" localSheetId="5" hidden="1">#REF!</definedName>
    <definedName name="BExEXRHAQYK7EL0ZLW1BYXDHG1EW" localSheetId="2" hidden="1">#REF!</definedName>
    <definedName name="BExEXRHAQYK7EL0ZLW1BYXDHG1EW" localSheetId="1" hidden="1">#REF!</definedName>
    <definedName name="BExEXRHAQYK7EL0ZLW1BYXDHG1EW" localSheetId="3" hidden="1">#REF!</definedName>
    <definedName name="BExEXRHAQYK7EL0ZLW1BYXDHG1EW" hidden="1">#REF!</definedName>
    <definedName name="BExEY4YSVCRPFGU6ILVPMY80V9AM" localSheetId="4" hidden="1">#REF!</definedName>
    <definedName name="BExEY4YSVCRPFGU6ILVPMY80V9AM" localSheetId="7" hidden="1">#REF!</definedName>
    <definedName name="BExEY4YSVCRPFGU6ILVPMY80V9AM" localSheetId="0" hidden="1">#REF!</definedName>
    <definedName name="BExEY4YSVCRPFGU6ILVPMY80V9AM" localSheetId="6" hidden="1">#REF!</definedName>
    <definedName name="BExEY4YSVCRPFGU6ILVPMY80V9AM" localSheetId="5" hidden="1">#REF!</definedName>
    <definedName name="BExEY4YSVCRPFGU6ILVPMY80V9AM" localSheetId="2" hidden="1">#REF!</definedName>
    <definedName name="BExEY4YSVCRPFGU6ILVPMY80V9AM" localSheetId="1" hidden="1">#REF!</definedName>
    <definedName name="BExEY4YSVCRPFGU6ILVPMY80V9AM" localSheetId="3" hidden="1">#REF!</definedName>
    <definedName name="BExEY4YSVCRPFGU6ILVPMY80V9AM" hidden="1">#REF!</definedName>
    <definedName name="BExEYCWNEL88R8L3CI30HEJS9YTO" localSheetId="4" hidden="1">#REF!</definedName>
    <definedName name="BExEYCWNEL88R8L3CI30HEJS9YTO" localSheetId="7" hidden="1">#REF!</definedName>
    <definedName name="BExEYCWNEL88R8L3CI30HEJS9YTO" localSheetId="0" hidden="1">#REF!</definedName>
    <definedName name="BExEYCWNEL88R8L3CI30HEJS9YTO" localSheetId="6" hidden="1">#REF!</definedName>
    <definedName name="BExEYCWNEL88R8L3CI30HEJS9YTO" localSheetId="5" hidden="1">#REF!</definedName>
    <definedName name="BExEYCWNEL88R8L3CI30HEJS9YTO" localSheetId="2" hidden="1">#REF!</definedName>
    <definedName name="BExEYCWNEL88R8L3CI30HEJS9YTO" localSheetId="1" hidden="1">#REF!</definedName>
    <definedName name="BExEYCWNEL88R8L3CI30HEJS9YTO" localSheetId="3" hidden="1">#REF!</definedName>
    <definedName name="BExEYCWNEL88R8L3CI30HEJS9YTO" hidden="1">#REF!</definedName>
    <definedName name="BExEYMSQ3Q1O7FB91KWTYQMYU23C" localSheetId="4" hidden="1">#REF!</definedName>
    <definedName name="BExEYMSQ3Q1O7FB91KWTYQMYU23C" localSheetId="7" hidden="1">#REF!</definedName>
    <definedName name="BExEYMSQ3Q1O7FB91KWTYQMYU23C" localSheetId="0" hidden="1">#REF!</definedName>
    <definedName name="BExEYMSQ3Q1O7FB91KWTYQMYU23C" localSheetId="6" hidden="1">#REF!</definedName>
    <definedName name="BExEYMSQ3Q1O7FB91KWTYQMYU23C" localSheetId="5" hidden="1">#REF!</definedName>
    <definedName name="BExEYMSQ3Q1O7FB91KWTYQMYU23C" localSheetId="2" hidden="1">#REF!</definedName>
    <definedName name="BExEYMSQ3Q1O7FB91KWTYQMYU23C" localSheetId="1" hidden="1">#REF!</definedName>
    <definedName name="BExEYMSQ3Q1O7FB91KWTYQMYU23C" localSheetId="3" hidden="1">#REF!</definedName>
    <definedName name="BExEYMSQ3Q1O7FB91KWTYQMYU23C" hidden="1">#REF!</definedName>
    <definedName name="BExEYTZO9IODODAR5Y0BCRXGPFRY" localSheetId="4" hidden="1">#REF!</definedName>
    <definedName name="BExEYTZO9IODODAR5Y0BCRXGPFRY" localSheetId="7" hidden="1">#REF!</definedName>
    <definedName name="BExEYTZO9IODODAR5Y0BCRXGPFRY" localSheetId="0" hidden="1">#REF!</definedName>
    <definedName name="BExEYTZO9IODODAR5Y0BCRXGPFRY" localSheetId="6" hidden="1">#REF!</definedName>
    <definedName name="BExEYTZO9IODODAR5Y0BCRXGPFRY" localSheetId="5" hidden="1">#REF!</definedName>
    <definedName name="BExEYTZO9IODODAR5Y0BCRXGPFRY" localSheetId="2" hidden="1">#REF!</definedName>
    <definedName name="BExEYTZO9IODODAR5Y0BCRXGPFRY" localSheetId="1" hidden="1">#REF!</definedName>
    <definedName name="BExEYTZO9IODODAR5Y0BCRXGPFRY" localSheetId="3" hidden="1">#REF!</definedName>
    <definedName name="BExEYTZO9IODODAR5Y0BCRXGPFRY" hidden="1">#REF!</definedName>
    <definedName name="BExF1R1760NWFLZAYMW4NIFIO5O3" localSheetId="4" hidden="1">#REF!</definedName>
    <definedName name="BExF1R1760NWFLZAYMW4NIFIO5O3" localSheetId="7" hidden="1">#REF!</definedName>
    <definedName name="BExF1R1760NWFLZAYMW4NIFIO5O3" localSheetId="0" hidden="1">#REF!</definedName>
    <definedName name="BExF1R1760NWFLZAYMW4NIFIO5O3" localSheetId="6" hidden="1">#REF!</definedName>
    <definedName name="BExF1R1760NWFLZAYMW4NIFIO5O3" localSheetId="5" hidden="1">#REF!</definedName>
    <definedName name="BExF1R1760NWFLZAYMW4NIFIO5O3" localSheetId="2" hidden="1">#REF!</definedName>
    <definedName name="BExF1R1760NWFLZAYMW4NIFIO5O3" localSheetId="1" hidden="1">#REF!</definedName>
    <definedName name="BExF1R1760NWFLZAYMW4NIFIO5O3" localSheetId="3" hidden="1">#REF!</definedName>
    <definedName name="BExF1R1760NWFLZAYMW4NIFIO5O3" hidden="1">#REF!</definedName>
    <definedName name="BExF2FWQH80O6M2GCKGRK834XSU3" localSheetId="4" hidden="1">#REF!</definedName>
    <definedName name="BExF2FWQH80O6M2GCKGRK834XSU3" localSheetId="7" hidden="1">#REF!</definedName>
    <definedName name="BExF2FWQH80O6M2GCKGRK834XSU3" localSheetId="0" hidden="1">#REF!</definedName>
    <definedName name="BExF2FWQH80O6M2GCKGRK834XSU3" localSheetId="6" hidden="1">#REF!</definedName>
    <definedName name="BExF2FWQH80O6M2GCKGRK834XSU3" localSheetId="5" hidden="1">#REF!</definedName>
    <definedName name="BExF2FWQH80O6M2GCKGRK834XSU3" localSheetId="2" hidden="1">#REF!</definedName>
    <definedName name="BExF2FWQH80O6M2GCKGRK834XSU3" localSheetId="1" hidden="1">#REF!</definedName>
    <definedName name="BExF2FWQH80O6M2GCKGRK834XSU3" localSheetId="3" hidden="1">#REF!</definedName>
    <definedName name="BExF2FWQH80O6M2GCKGRK834XSU3" hidden="1">#REF!</definedName>
    <definedName name="BExF2ZU6A2DD3SVO9B0CV7991Y7B" localSheetId="4" hidden="1">#REF!</definedName>
    <definedName name="BExF2ZU6A2DD3SVO9B0CV7991Y7B" localSheetId="7" hidden="1">#REF!</definedName>
    <definedName name="BExF2ZU6A2DD3SVO9B0CV7991Y7B" localSheetId="0" hidden="1">#REF!</definedName>
    <definedName name="BExF2ZU6A2DD3SVO9B0CV7991Y7B" localSheetId="6" hidden="1">#REF!</definedName>
    <definedName name="BExF2ZU6A2DD3SVO9B0CV7991Y7B" localSheetId="5" hidden="1">#REF!</definedName>
    <definedName name="BExF2ZU6A2DD3SVO9B0CV7991Y7B" localSheetId="2" hidden="1">#REF!</definedName>
    <definedName name="BExF2ZU6A2DD3SVO9B0CV7991Y7B" localSheetId="1" hidden="1">#REF!</definedName>
    <definedName name="BExF2ZU6A2DD3SVO9B0CV7991Y7B" localSheetId="3" hidden="1">#REF!</definedName>
    <definedName name="BExF2ZU6A2DD3SVO9B0CV7991Y7B" hidden="1">#REF!</definedName>
    <definedName name="BExF4X2KVY5AEOQKZA7IX32QTEIY" localSheetId="4" hidden="1">#REF!</definedName>
    <definedName name="BExF4X2KVY5AEOQKZA7IX32QTEIY" localSheetId="7" hidden="1">#REF!</definedName>
    <definedName name="BExF4X2KVY5AEOQKZA7IX32QTEIY" localSheetId="0" hidden="1">#REF!</definedName>
    <definedName name="BExF4X2KVY5AEOQKZA7IX32QTEIY" localSheetId="6" hidden="1">#REF!</definedName>
    <definedName name="BExF4X2KVY5AEOQKZA7IX32QTEIY" localSheetId="5" hidden="1">#REF!</definedName>
    <definedName name="BExF4X2KVY5AEOQKZA7IX32QTEIY" localSheetId="2" hidden="1">#REF!</definedName>
    <definedName name="BExF4X2KVY5AEOQKZA7IX32QTEIY" localSheetId="1" hidden="1">#REF!</definedName>
    <definedName name="BExF4X2KVY5AEOQKZA7IX32QTEIY" localSheetId="3" hidden="1">#REF!</definedName>
    <definedName name="BExF4X2KVY5AEOQKZA7IX32QTEIY" hidden="1">#REF!</definedName>
    <definedName name="BExF52GS6M2MCZ2853OCLATLPRFF" localSheetId="4" hidden="1">#REF!</definedName>
    <definedName name="BExF52GS6M2MCZ2853OCLATLPRFF" localSheetId="7" hidden="1">#REF!</definedName>
    <definedName name="BExF52GS6M2MCZ2853OCLATLPRFF" localSheetId="0" hidden="1">#REF!</definedName>
    <definedName name="BExF52GS6M2MCZ2853OCLATLPRFF" localSheetId="6" hidden="1">#REF!</definedName>
    <definedName name="BExF52GS6M2MCZ2853OCLATLPRFF" localSheetId="5" hidden="1">#REF!</definedName>
    <definedName name="BExF52GS6M2MCZ2853OCLATLPRFF" localSheetId="2" hidden="1">#REF!</definedName>
    <definedName name="BExF52GS6M2MCZ2853OCLATLPRFF" localSheetId="1" hidden="1">#REF!</definedName>
    <definedName name="BExF52GS6M2MCZ2853OCLATLPRFF" localSheetId="3" hidden="1">#REF!</definedName>
    <definedName name="BExF52GS6M2MCZ2853OCLATLPRFF" hidden="1">#REF!</definedName>
    <definedName name="BExF5JECFIXSKWUSR4K0Z56NORK0" localSheetId="4" hidden="1">#REF!</definedName>
    <definedName name="BExF5JECFIXSKWUSR4K0Z56NORK0" localSheetId="7" hidden="1">#REF!</definedName>
    <definedName name="BExF5JECFIXSKWUSR4K0Z56NORK0" localSheetId="0" hidden="1">#REF!</definedName>
    <definedName name="BExF5JECFIXSKWUSR4K0Z56NORK0" localSheetId="6" hidden="1">#REF!</definedName>
    <definedName name="BExF5JECFIXSKWUSR4K0Z56NORK0" localSheetId="5" hidden="1">#REF!</definedName>
    <definedName name="BExF5JECFIXSKWUSR4K0Z56NORK0" localSheetId="2" hidden="1">#REF!</definedName>
    <definedName name="BExF5JECFIXSKWUSR4K0Z56NORK0" localSheetId="1" hidden="1">#REF!</definedName>
    <definedName name="BExF5JECFIXSKWUSR4K0Z56NORK0" localSheetId="3" hidden="1">#REF!</definedName>
    <definedName name="BExF5JECFIXSKWUSR4K0Z56NORK0" hidden="1">#REF!</definedName>
    <definedName name="BExF5Z4UCLP0DLOA65JTY58ARS2V" localSheetId="4" hidden="1">[2]osnovni!#REF!</definedName>
    <definedName name="BExF5Z4UCLP0DLOA65JTY58ARS2V" localSheetId="7" hidden="1">[2]osnovni!#REF!</definedName>
    <definedName name="BExF5Z4UCLP0DLOA65JTY58ARS2V" localSheetId="0" hidden="1">[2]osnovni!#REF!</definedName>
    <definedName name="BExF5Z4UCLP0DLOA65JTY58ARS2V" localSheetId="6" hidden="1">[2]osnovni!#REF!</definedName>
    <definedName name="BExF5Z4UCLP0DLOA65JTY58ARS2V" localSheetId="5" hidden="1">[2]osnovni!#REF!</definedName>
    <definedName name="BExF5Z4UCLP0DLOA65JTY58ARS2V" localSheetId="2" hidden="1">[2]osnovni!#REF!</definedName>
    <definedName name="BExF5Z4UCLP0DLOA65JTY58ARS2V" localSheetId="1" hidden="1">[2]osnovni!#REF!</definedName>
    <definedName name="BExF5Z4UCLP0DLOA65JTY58ARS2V" localSheetId="3" hidden="1">[2]osnovni!#REF!</definedName>
    <definedName name="BExF5Z4UCLP0DLOA65JTY58ARS2V" hidden="1">[2]osnovni!#REF!</definedName>
    <definedName name="BExF6U5HF41RRSZ4H5G6IZ0RTYUZ" localSheetId="4" hidden="1">#REF!</definedName>
    <definedName name="BExF6U5HF41RRSZ4H5G6IZ0RTYUZ" localSheetId="7" hidden="1">#REF!</definedName>
    <definedName name="BExF6U5HF41RRSZ4H5G6IZ0RTYUZ" localSheetId="0" hidden="1">#REF!</definedName>
    <definedName name="BExF6U5HF41RRSZ4H5G6IZ0RTYUZ" localSheetId="6" hidden="1">#REF!</definedName>
    <definedName name="BExF6U5HF41RRSZ4H5G6IZ0RTYUZ" localSheetId="5" hidden="1">#REF!</definedName>
    <definedName name="BExF6U5HF41RRSZ4H5G6IZ0RTYUZ" localSheetId="2" hidden="1">#REF!</definedName>
    <definedName name="BExF6U5HF41RRSZ4H5G6IZ0RTYUZ" localSheetId="1" hidden="1">#REF!</definedName>
    <definedName name="BExF6U5HF41RRSZ4H5G6IZ0RTYUZ" localSheetId="3" hidden="1">#REF!</definedName>
    <definedName name="BExF6U5HF41RRSZ4H5G6IZ0RTYUZ" hidden="1">#REF!</definedName>
    <definedName name="BExF88Y92FZO7EDFEDHKO7JXVSP2" localSheetId="4" hidden="1">[2]osnovni!#REF!</definedName>
    <definedName name="BExF88Y92FZO7EDFEDHKO7JXVSP2" localSheetId="7" hidden="1">[2]osnovni!#REF!</definedName>
    <definedName name="BExF88Y92FZO7EDFEDHKO7JXVSP2" localSheetId="0" hidden="1">[2]osnovni!#REF!</definedName>
    <definedName name="BExF88Y92FZO7EDFEDHKO7JXVSP2" localSheetId="6" hidden="1">[2]osnovni!#REF!</definedName>
    <definedName name="BExF88Y92FZO7EDFEDHKO7JXVSP2" localSheetId="5" hidden="1">[2]osnovni!#REF!</definedName>
    <definedName name="BExF88Y92FZO7EDFEDHKO7JXVSP2" localSheetId="2" hidden="1">[2]osnovni!#REF!</definedName>
    <definedName name="BExF88Y92FZO7EDFEDHKO7JXVSP2" localSheetId="1" hidden="1">[2]osnovni!#REF!</definedName>
    <definedName name="BExF88Y92FZO7EDFEDHKO7JXVSP2" localSheetId="3" hidden="1">[2]osnovni!#REF!</definedName>
    <definedName name="BExF88Y92FZO7EDFEDHKO7JXVSP2" hidden="1">[2]osnovni!#REF!</definedName>
    <definedName name="BExGM7DU56ETVNNQVZFAVXQH6SQR" localSheetId="4" hidden="1">#REF!</definedName>
    <definedName name="BExGM7DU56ETVNNQVZFAVXQH6SQR" localSheetId="7" hidden="1">#REF!</definedName>
    <definedName name="BExGM7DU56ETVNNQVZFAVXQH6SQR" localSheetId="0" hidden="1">#REF!</definedName>
    <definedName name="BExGM7DU56ETVNNQVZFAVXQH6SQR" localSheetId="6" hidden="1">#REF!</definedName>
    <definedName name="BExGM7DU56ETVNNQVZFAVXQH6SQR" localSheetId="5" hidden="1">#REF!</definedName>
    <definedName name="BExGM7DU56ETVNNQVZFAVXQH6SQR" localSheetId="2" hidden="1">#REF!</definedName>
    <definedName name="BExGM7DU56ETVNNQVZFAVXQH6SQR" localSheetId="1" hidden="1">#REF!</definedName>
    <definedName name="BExGM7DU56ETVNNQVZFAVXQH6SQR" localSheetId="3" hidden="1">#REF!</definedName>
    <definedName name="BExGM7DU56ETVNNQVZFAVXQH6SQR" hidden="1">#REF!</definedName>
    <definedName name="BExGMCHACH4SXWIEKVA79ZYF8X27" localSheetId="4" hidden="1">#REF!</definedName>
    <definedName name="BExGMCHACH4SXWIEKVA79ZYF8X27" localSheetId="7" hidden="1">#REF!</definedName>
    <definedName name="BExGMCHACH4SXWIEKVA79ZYF8X27" localSheetId="0" hidden="1">#REF!</definedName>
    <definedName name="BExGMCHACH4SXWIEKVA79ZYF8X27" localSheetId="6" hidden="1">#REF!</definedName>
    <definedName name="BExGMCHACH4SXWIEKVA79ZYF8X27" localSheetId="5" hidden="1">#REF!</definedName>
    <definedName name="BExGMCHACH4SXWIEKVA79ZYF8X27" localSheetId="2" hidden="1">#REF!</definedName>
    <definedName name="BExGMCHACH4SXWIEKVA79ZYF8X27" localSheetId="1" hidden="1">#REF!</definedName>
    <definedName name="BExGMCHACH4SXWIEKVA79ZYF8X27" localSheetId="3" hidden="1">#REF!</definedName>
    <definedName name="BExGMCHACH4SXWIEKVA79ZYF8X27" hidden="1">#REF!</definedName>
    <definedName name="BExGN41QJIKB5OQ2BURKVK1V6TYZ" localSheetId="4" hidden="1">#REF!</definedName>
    <definedName name="BExGN41QJIKB5OQ2BURKVK1V6TYZ" localSheetId="7" hidden="1">#REF!</definedName>
    <definedName name="BExGN41QJIKB5OQ2BURKVK1V6TYZ" localSheetId="0" hidden="1">#REF!</definedName>
    <definedName name="BExGN41QJIKB5OQ2BURKVK1V6TYZ" localSheetId="6" hidden="1">#REF!</definedName>
    <definedName name="BExGN41QJIKB5OQ2BURKVK1V6TYZ" localSheetId="5" hidden="1">#REF!</definedName>
    <definedName name="BExGN41QJIKB5OQ2BURKVK1V6TYZ" localSheetId="2" hidden="1">#REF!</definedName>
    <definedName name="BExGN41QJIKB5OQ2BURKVK1V6TYZ" localSheetId="1" hidden="1">#REF!</definedName>
    <definedName name="BExGN41QJIKB5OQ2BURKVK1V6TYZ" localSheetId="3" hidden="1">#REF!</definedName>
    <definedName name="BExGN41QJIKB5OQ2BURKVK1V6TYZ" hidden="1">#REF!</definedName>
    <definedName name="BExGNAN403Y8423ONPETDTCHHN4J" localSheetId="4" hidden="1">#REF!</definedName>
    <definedName name="BExGNAN403Y8423ONPETDTCHHN4J" localSheetId="7" hidden="1">#REF!</definedName>
    <definedName name="BExGNAN403Y8423ONPETDTCHHN4J" localSheetId="0" hidden="1">#REF!</definedName>
    <definedName name="BExGNAN403Y8423ONPETDTCHHN4J" localSheetId="6" hidden="1">#REF!</definedName>
    <definedName name="BExGNAN403Y8423ONPETDTCHHN4J" localSheetId="5" hidden="1">#REF!</definedName>
    <definedName name="BExGNAN403Y8423ONPETDTCHHN4J" localSheetId="2" hidden="1">#REF!</definedName>
    <definedName name="BExGNAN403Y8423ONPETDTCHHN4J" localSheetId="1" hidden="1">#REF!</definedName>
    <definedName name="BExGNAN403Y8423ONPETDTCHHN4J" localSheetId="3" hidden="1">#REF!</definedName>
    <definedName name="BExGNAN403Y8423ONPETDTCHHN4J" hidden="1">#REF!</definedName>
    <definedName name="BExGNDCE2KBDY8YVUSZ7FZGWOUH3" localSheetId="4" hidden="1">#REF!</definedName>
    <definedName name="BExGNDCE2KBDY8YVUSZ7FZGWOUH3" localSheetId="7" hidden="1">#REF!</definedName>
    <definedName name="BExGNDCE2KBDY8YVUSZ7FZGWOUH3" localSheetId="0" hidden="1">#REF!</definedName>
    <definedName name="BExGNDCE2KBDY8YVUSZ7FZGWOUH3" localSheetId="6" hidden="1">#REF!</definedName>
    <definedName name="BExGNDCE2KBDY8YVUSZ7FZGWOUH3" localSheetId="5" hidden="1">#REF!</definedName>
    <definedName name="BExGNDCE2KBDY8YVUSZ7FZGWOUH3" localSheetId="2" hidden="1">#REF!</definedName>
    <definedName name="BExGNDCE2KBDY8YVUSZ7FZGWOUH3" localSheetId="1" hidden="1">#REF!</definedName>
    <definedName name="BExGNDCE2KBDY8YVUSZ7FZGWOUH3" localSheetId="3" hidden="1">#REF!</definedName>
    <definedName name="BExGNDCE2KBDY8YVUSZ7FZGWOUH3" hidden="1">#REF!</definedName>
    <definedName name="BExGQGTUTHIDNORJWME4CPM93RQF" localSheetId="4" hidden="1">#REF!</definedName>
    <definedName name="BExGQGTUTHIDNORJWME4CPM93RQF" localSheetId="7" hidden="1">#REF!</definedName>
    <definedName name="BExGQGTUTHIDNORJWME4CPM93RQF" localSheetId="0" hidden="1">#REF!</definedName>
    <definedName name="BExGQGTUTHIDNORJWME4CPM93RQF" localSheetId="6" hidden="1">#REF!</definedName>
    <definedName name="BExGQGTUTHIDNORJWME4CPM93RQF" localSheetId="5" hidden="1">#REF!</definedName>
    <definedName name="BExGQGTUTHIDNORJWME4CPM93RQF" localSheetId="2" hidden="1">#REF!</definedName>
    <definedName name="BExGQGTUTHIDNORJWME4CPM93RQF" localSheetId="1" hidden="1">#REF!</definedName>
    <definedName name="BExGQGTUTHIDNORJWME4CPM93RQF" localSheetId="3" hidden="1">#REF!</definedName>
    <definedName name="BExGQGTUTHIDNORJWME4CPM93RQF" hidden="1">#REF!</definedName>
    <definedName name="BExGR4NPWKNJBPTMT7A4SHW1QFA7" localSheetId="4" hidden="1">#REF!</definedName>
    <definedName name="BExGR4NPWKNJBPTMT7A4SHW1QFA7" localSheetId="7" hidden="1">#REF!</definedName>
    <definedName name="BExGR4NPWKNJBPTMT7A4SHW1QFA7" localSheetId="0" hidden="1">#REF!</definedName>
    <definedName name="BExGR4NPWKNJBPTMT7A4SHW1QFA7" localSheetId="6" hidden="1">#REF!</definedName>
    <definedName name="BExGR4NPWKNJBPTMT7A4SHW1QFA7" localSheetId="5" hidden="1">#REF!</definedName>
    <definedName name="BExGR4NPWKNJBPTMT7A4SHW1QFA7" localSheetId="2" hidden="1">#REF!</definedName>
    <definedName name="BExGR4NPWKNJBPTMT7A4SHW1QFA7" localSheetId="1" hidden="1">#REF!</definedName>
    <definedName name="BExGR4NPWKNJBPTMT7A4SHW1QFA7" localSheetId="3" hidden="1">#REF!</definedName>
    <definedName name="BExGR4NPWKNJBPTMT7A4SHW1QFA7" hidden="1">#REF!</definedName>
    <definedName name="BExGRZZ3Q2NTOL7LLF4NP7KFTLCY" localSheetId="4" hidden="1">[2]osnovni!#REF!</definedName>
    <definedName name="BExGRZZ3Q2NTOL7LLF4NP7KFTLCY" localSheetId="7" hidden="1">[2]osnovni!#REF!</definedName>
    <definedName name="BExGRZZ3Q2NTOL7LLF4NP7KFTLCY" localSheetId="0" hidden="1">[2]osnovni!#REF!</definedName>
    <definedName name="BExGRZZ3Q2NTOL7LLF4NP7KFTLCY" localSheetId="6" hidden="1">[2]osnovni!#REF!</definedName>
    <definedName name="BExGRZZ3Q2NTOL7LLF4NP7KFTLCY" localSheetId="5" hidden="1">[2]osnovni!#REF!</definedName>
    <definedName name="BExGRZZ3Q2NTOL7LLF4NP7KFTLCY" localSheetId="2" hidden="1">[2]osnovni!#REF!</definedName>
    <definedName name="BExGRZZ3Q2NTOL7LLF4NP7KFTLCY" localSheetId="1" hidden="1">[2]osnovni!#REF!</definedName>
    <definedName name="BExGRZZ3Q2NTOL7LLF4NP7KFTLCY" localSheetId="3" hidden="1">[2]osnovni!#REF!</definedName>
    <definedName name="BExGRZZ3Q2NTOL7LLF4NP7KFTLCY" hidden="1">[2]osnovni!#REF!</definedName>
    <definedName name="BExGUO13J24GKJXORA3435HOGSIA" localSheetId="4" hidden="1">#REF!</definedName>
    <definedName name="BExGUO13J24GKJXORA3435HOGSIA" localSheetId="7" hidden="1">#REF!</definedName>
    <definedName name="BExGUO13J24GKJXORA3435HOGSIA" localSheetId="0" hidden="1">#REF!</definedName>
    <definedName name="BExGUO13J24GKJXORA3435HOGSIA" localSheetId="6" hidden="1">#REF!</definedName>
    <definedName name="BExGUO13J24GKJXORA3435HOGSIA" localSheetId="5" hidden="1">#REF!</definedName>
    <definedName name="BExGUO13J24GKJXORA3435HOGSIA" localSheetId="2" hidden="1">#REF!</definedName>
    <definedName name="BExGUO13J24GKJXORA3435HOGSIA" localSheetId="1" hidden="1">#REF!</definedName>
    <definedName name="BExGUO13J24GKJXORA3435HOGSIA" localSheetId="3" hidden="1">#REF!</definedName>
    <definedName name="BExGUO13J24GKJXORA3435HOGSIA" hidden="1">#REF!</definedName>
    <definedName name="BExGY3NLHHUKHMWAHZYJ21F8T7QL" localSheetId="4" hidden="1">#REF!</definedName>
    <definedName name="BExGY3NLHHUKHMWAHZYJ21F8T7QL" localSheetId="7" hidden="1">#REF!</definedName>
    <definedName name="BExGY3NLHHUKHMWAHZYJ21F8T7QL" localSheetId="0" hidden="1">#REF!</definedName>
    <definedName name="BExGY3NLHHUKHMWAHZYJ21F8T7QL" localSheetId="6" hidden="1">#REF!</definedName>
    <definedName name="BExGY3NLHHUKHMWAHZYJ21F8T7QL" localSheetId="5" hidden="1">#REF!</definedName>
    <definedName name="BExGY3NLHHUKHMWAHZYJ21F8T7QL" localSheetId="2" hidden="1">#REF!</definedName>
    <definedName name="BExGY3NLHHUKHMWAHZYJ21F8T7QL" localSheetId="1" hidden="1">#REF!</definedName>
    <definedName name="BExGY3NLHHUKHMWAHZYJ21F8T7QL" localSheetId="3" hidden="1">#REF!</definedName>
    <definedName name="BExGY3NLHHUKHMWAHZYJ21F8T7QL" hidden="1">#REF!</definedName>
    <definedName name="BExH0TI6SOK51BUN8L1X1NNWZR4J" localSheetId="4" hidden="1">[2]osnovni!#REF!</definedName>
    <definedName name="BExH0TI6SOK51BUN8L1X1NNWZR4J" localSheetId="7" hidden="1">[2]osnovni!#REF!</definedName>
    <definedName name="BExH0TI6SOK51BUN8L1X1NNWZR4J" localSheetId="0" hidden="1">[2]osnovni!#REF!</definedName>
    <definedName name="BExH0TI6SOK51BUN8L1X1NNWZR4J" localSheetId="6" hidden="1">[2]osnovni!#REF!</definedName>
    <definedName name="BExH0TI6SOK51BUN8L1X1NNWZR4J" localSheetId="5" hidden="1">[2]osnovni!#REF!</definedName>
    <definedName name="BExH0TI6SOK51BUN8L1X1NNWZR4J" localSheetId="2" hidden="1">[2]osnovni!#REF!</definedName>
    <definedName name="BExH0TI6SOK51BUN8L1X1NNWZR4J" localSheetId="1" hidden="1">[2]osnovni!#REF!</definedName>
    <definedName name="BExH0TI6SOK51BUN8L1X1NNWZR4J" localSheetId="3" hidden="1">[2]osnovni!#REF!</definedName>
    <definedName name="BExH0TI6SOK51BUN8L1X1NNWZR4J" hidden="1">[2]osnovni!#REF!</definedName>
    <definedName name="BExH0U3QU77A0WSDFTHLDRDAU4KB" localSheetId="4" hidden="1">#REF!</definedName>
    <definedName name="BExH0U3QU77A0WSDFTHLDRDAU4KB" localSheetId="7" hidden="1">#REF!</definedName>
    <definedName name="BExH0U3QU77A0WSDFTHLDRDAU4KB" localSheetId="0" hidden="1">#REF!</definedName>
    <definedName name="BExH0U3QU77A0WSDFTHLDRDAU4KB" localSheetId="6" hidden="1">#REF!</definedName>
    <definedName name="BExH0U3QU77A0WSDFTHLDRDAU4KB" localSheetId="5" hidden="1">#REF!</definedName>
    <definedName name="BExH0U3QU77A0WSDFTHLDRDAU4KB" localSheetId="2" hidden="1">#REF!</definedName>
    <definedName name="BExH0U3QU77A0WSDFTHLDRDAU4KB" localSheetId="1" hidden="1">#REF!</definedName>
    <definedName name="BExH0U3QU77A0WSDFTHLDRDAU4KB" localSheetId="3" hidden="1">#REF!</definedName>
    <definedName name="BExH0U3QU77A0WSDFTHLDRDAU4KB" hidden="1">#REF!</definedName>
    <definedName name="BExH11AQEZP6GNRNMGU7CBV8ZPOI" localSheetId="4" hidden="1">#REF!</definedName>
    <definedName name="BExH11AQEZP6GNRNMGU7CBV8ZPOI" localSheetId="7" hidden="1">#REF!</definedName>
    <definedName name="BExH11AQEZP6GNRNMGU7CBV8ZPOI" localSheetId="0" hidden="1">#REF!</definedName>
    <definedName name="BExH11AQEZP6GNRNMGU7CBV8ZPOI" localSheetId="6" hidden="1">#REF!</definedName>
    <definedName name="BExH11AQEZP6GNRNMGU7CBV8ZPOI" localSheetId="5" hidden="1">#REF!</definedName>
    <definedName name="BExH11AQEZP6GNRNMGU7CBV8ZPOI" localSheetId="2" hidden="1">#REF!</definedName>
    <definedName name="BExH11AQEZP6GNRNMGU7CBV8ZPOI" localSheetId="1" hidden="1">#REF!</definedName>
    <definedName name="BExH11AQEZP6GNRNMGU7CBV8ZPOI" localSheetId="3" hidden="1">#REF!</definedName>
    <definedName name="BExH11AQEZP6GNRNMGU7CBV8ZPOI" hidden="1">#REF!</definedName>
    <definedName name="BExH11LI1K7GUIEZ6KDEPWSSQZ5Y" localSheetId="4" hidden="1">#REF!</definedName>
    <definedName name="BExH11LI1K7GUIEZ6KDEPWSSQZ5Y" localSheetId="7" hidden="1">#REF!</definedName>
    <definedName name="BExH11LI1K7GUIEZ6KDEPWSSQZ5Y" localSheetId="0" hidden="1">#REF!</definedName>
    <definedName name="BExH11LI1K7GUIEZ6KDEPWSSQZ5Y" localSheetId="6" hidden="1">#REF!</definedName>
    <definedName name="BExH11LI1K7GUIEZ6KDEPWSSQZ5Y" localSheetId="5" hidden="1">#REF!</definedName>
    <definedName name="BExH11LI1K7GUIEZ6KDEPWSSQZ5Y" localSheetId="2" hidden="1">#REF!</definedName>
    <definedName name="BExH11LI1K7GUIEZ6KDEPWSSQZ5Y" localSheetId="1" hidden="1">#REF!</definedName>
    <definedName name="BExH11LI1K7GUIEZ6KDEPWSSQZ5Y" localSheetId="3" hidden="1">#REF!</definedName>
    <definedName name="BExH11LI1K7GUIEZ6KDEPWSSQZ5Y" hidden="1">#REF!</definedName>
    <definedName name="BExH2EWBKNP3OOVDT4FRNAAMHECY" localSheetId="4" hidden="1">#REF!</definedName>
    <definedName name="BExH2EWBKNP3OOVDT4FRNAAMHECY" localSheetId="7" hidden="1">#REF!</definedName>
    <definedName name="BExH2EWBKNP3OOVDT4FRNAAMHECY" localSheetId="0" hidden="1">#REF!</definedName>
    <definedName name="BExH2EWBKNP3OOVDT4FRNAAMHECY" localSheetId="6" hidden="1">#REF!</definedName>
    <definedName name="BExH2EWBKNP3OOVDT4FRNAAMHECY" localSheetId="5" hidden="1">#REF!</definedName>
    <definedName name="BExH2EWBKNP3OOVDT4FRNAAMHECY" localSheetId="2" hidden="1">#REF!</definedName>
    <definedName name="BExH2EWBKNP3OOVDT4FRNAAMHECY" localSheetId="1" hidden="1">#REF!</definedName>
    <definedName name="BExH2EWBKNP3OOVDT4FRNAAMHECY" localSheetId="3" hidden="1">#REF!</definedName>
    <definedName name="BExH2EWBKNP3OOVDT4FRNAAMHECY" hidden="1">#REF!</definedName>
    <definedName name="BExIGDMOVIGVU6K64L5MPR6FXETB" localSheetId="4" hidden="1">[2]osnovni!#REF!</definedName>
    <definedName name="BExIGDMOVIGVU6K64L5MPR6FXETB" localSheetId="7" hidden="1">[2]osnovni!#REF!</definedName>
    <definedName name="BExIGDMOVIGVU6K64L5MPR6FXETB" localSheetId="0" hidden="1">[2]osnovni!#REF!</definedName>
    <definedName name="BExIGDMOVIGVU6K64L5MPR6FXETB" localSheetId="6" hidden="1">[2]osnovni!#REF!</definedName>
    <definedName name="BExIGDMOVIGVU6K64L5MPR6FXETB" localSheetId="5" hidden="1">[2]osnovni!#REF!</definedName>
    <definedName name="BExIGDMOVIGVU6K64L5MPR6FXETB" localSheetId="2" hidden="1">[2]osnovni!#REF!</definedName>
    <definedName name="BExIGDMOVIGVU6K64L5MPR6FXETB" localSheetId="1" hidden="1">[2]osnovni!#REF!</definedName>
    <definedName name="BExIGDMOVIGVU6K64L5MPR6FXETB" localSheetId="3" hidden="1">[2]osnovni!#REF!</definedName>
    <definedName name="BExIGDMOVIGVU6K64L5MPR6FXETB" hidden="1">[2]osnovni!#REF!</definedName>
    <definedName name="BExIGZ7KRGW5G3XO51PIPWZ3EO6Y" localSheetId="4" hidden="1">#REF!</definedName>
    <definedName name="BExIGZ7KRGW5G3XO51PIPWZ3EO6Y" localSheetId="7" hidden="1">#REF!</definedName>
    <definedName name="BExIGZ7KRGW5G3XO51PIPWZ3EO6Y" localSheetId="0" hidden="1">#REF!</definedName>
    <definedName name="BExIGZ7KRGW5G3XO51PIPWZ3EO6Y" localSheetId="6" hidden="1">#REF!</definedName>
    <definedName name="BExIGZ7KRGW5G3XO51PIPWZ3EO6Y" localSheetId="5" hidden="1">#REF!</definedName>
    <definedName name="BExIGZ7KRGW5G3XO51PIPWZ3EO6Y" localSheetId="2" hidden="1">#REF!</definedName>
    <definedName name="BExIGZ7KRGW5G3XO51PIPWZ3EO6Y" localSheetId="1" hidden="1">#REF!</definedName>
    <definedName name="BExIGZ7KRGW5G3XO51PIPWZ3EO6Y" localSheetId="3" hidden="1">#REF!</definedName>
    <definedName name="BExIGZ7KRGW5G3XO51PIPWZ3EO6Y" hidden="1">#REF!</definedName>
    <definedName name="BExIL9EKLYWCD1M6S01ZJCDSJ1UL" localSheetId="4" hidden="1">#REF!</definedName>
    <definedName name="BExIL9EKLYWCD1M6S01ZJCDSJ1UL" localSheetId="7" hidden="1">#REF!</definedName>
    <definedName name="BExIL9EKLYWCD1M6S01ZJCDSJ1UL" localSheetId="0" hidden="1">#REF!</definedName>
    <definedName name="BExIL9EKLYWCD1M6S01ZJCDSJ1UL" localSheetId="6" hidden="1">#REF!</definedName>
    <definedName name="BExIL9EKLYWCD1M6S01ZJCDSJ1UL" localSheetId="5" hidden="1">#REF!</definedName>
    <definedName name="BExIL9EKLYWCD1M6S01ZJCDSJ1UL" localSheetId="2" hidden="1">#REF!</definedName>
    <definedName name="BExIL9EKLYWCD1M6S01ZJCDSJ1UL" localSheetId="1" hidden="1">#REF!</definedName>
    <definedName name="BExIL9EKLYWCD1M6S01ZJCDSJ1UL" localSheetId="3" hidden="1">#REF!</definedName>
    <definedName name="BExIL9EKLYWCD1M6S01ZJCDSJ1UL" hidden="1">#REF!</definedName>
    <definedName name="BExILL3D4W82B7R394QG3IUZRY5P" localSheetId="4" hidden="1">#REF!</definedName>
    <definedName name="BExILL3D4W82B7R394QG3IUZRY5P" localSheetId="7" hidden="1">#REF!</definedName>
    <definedName name="BExILL3D4W82B7R394QG3IUZRY5P" localSheetId="0" hidden="1">#REF!</definedName>
    <definedName name="BExILL3D4W82B7R394QG3IUZRY5P" localSheetId="6" hidden="1">#REF!</definedName>
    <definedName name="BExILL3D4W82B7R394QG3IUZRY5P" localSheetId="5" hidden="1">#REF!</definedName>
    <definedName name="BExILL3D4W82B7R394QG3IUZRY5P" localSheetId="2" hidden="1">#REF!</definedName>
    <definedName name="BExILL3D4W82B7R394QG3IUZRY5P" localSheetId="1" hidden="1">#REF!</definedName>
    <definedName name="BExILL3D4W82B7R394QG3IUZRY5P" localSheetId="3" hidden="1">#REF!</definedName>
    <definedName name="BExILL3D4W82B7R394QG3IUZRY5P" hidden="1">#REF!</definedName>
    <definedName name="BExIMGPMOTVR40BHSDEM22AQLXRA" localSheetId="4" hidden="1">#REF!</definedName>
    <definedName name="BExIMGPMOTVR40BHSDEM22AQLXRA" localSheetId="7" hidden="1">#REF!</definedName>
    <definedName name="BExIMGPMOTVR40BHSDEM22AQLXRA" localSheetId="0" hidden="1">#REF!</definedName>
    <definedName name="BExIMGPMOTVR40BHSDEM22AQLXRA" localSheetId="6" hidden="1">#REF!</definedName>
    <definedName name="BExIMGPMOTVR40BHSDEM22AQLXRA" localSheetId="5" hidden="1">#REF!</definedName>
    <definedName name="BExIMGPMOTVR40BHSDEM22AQLXRA" localSheetId="2" hidden="1">#REF!</definedName>
    <definedName name="BExIMGPMOTVR40BHSDEM22AQLXRA" localSheetId="1" hidden="1">#REF!</definedName>
    <definedName name="BExIMGPMOTVR40BHSDEM22AQLXRA" localSheetId="3" hidden="1">#REF!</definedName>
    <definedName name="BExIMGPMOTVR40BHSDEM22AQLXRA" hidden="1">#REF!</definedName>
    <definedName name="BExIMSZZCOQSGRTIKGMDB0KQPEP3" localSheetId="4" hidden="1">#REF!</definedName>
    <definedName name="BExIMSZZCOQSGRTIKGMDB0KQPEP3" localSheetId="7" hidden="1">#REF!</definedName>
    <definedName name="BExIMSZZCOQSGRTIKGMDB0KQPEP3" localSheetId="0" hidden="1">#REF!</definedName>
    <definedName name="BExIMSZZCOQSGRTIKGMDB0KQPEP3" localSheetId="6" hidden="1">#REF!</definedName>
    <definedName name="BExIMSZZCOQSGRTIKGMDB0KQPEP3" localSheetId="5" hidden="1">#REF!</definedName>
    <definedName name="BExIMSZZCOQSGRTIKGMDB0KQPEP3" localSheetId="2" hidden="1">#REF!</definedName>
    <definedName name="BExIMSZZCOQSGRTIKGMDB0KQPEP3" localSheetId="1" hidden="1">#REF!</definedName>
    <definedName name="BExIMSZZCOQSGRTIKGMDB0KQPEP3" localSheetId="3" hidden="1">#REF!</definedName>
    <definedName name="BExIMSZZCOQSGRTIKGMDB0KQPEP3" hidden="1">#REF!</definedName>
    <definedName name="BExIO7SR0VE0SL4A8VEEVWOUI9SK" localSheetId="4" hidden="1">#REF!</definedName>
    <definedName name="BExIO7SR0VE0SL4A8VEEVWOUI9SK" localSheetId="7" hidden="1">#REF!</definedName>
    <definedName name="BExIO7SR0VE0SL4A8VEEVWOUI9SK" localSheetId="0" hidden="1">#REF!</definedName>
    <definedName name="BExIO7SR0VE0SL4A8VEEVWOUI9SK" localSheetId="6" hidden="1">#REF!</definedName>
    <definedName name="BExIO7SR0VE0SL4A8VEEVWOUI9SK" localSheetId="5" hidden="1">#REF!</definedName>
    <definedName name="BExIO7SR0VE0SL4A8VEEVWOUI9SK" localSheetId="2" hidden="1">#REF!</definedName>
    <definedName name="BExIO7SR0VE0SL4A8VEEVWOUI9SK" localSheetId="1" hidden="1">#REF!</definedName>
    <definedName name="BExIO7SR0VE0SL4A8VEEVWOUI9SK" localSheetId="3" hidden="1">#REF!</definedName>
    <definedName name="BExIO7SR0VE0SL4A8VEEVWOUI9SK" hidden="1">#REF!</definedName>
    <definedName name="BExIPMQT96HWZWKLN9EW8M8564EA" localSheetId="4" hidden="1">#REF!</definedName>
    <definedName name="BExIPMQT96HWZWKLN9EW8M8564EA" localSheetId="7" hidden="1">#REF!</definedName>
    <definedName name="BExIPMQT96HWZWKLN9EW8M8564EA" localSheetId="0" hidden="1">#REF!</definedName>
    <definedName name="BExIPMQT96HWZWKLN9EW8M8564EA" localSheetId="6" hidden="1">#REF!</definedName>
    <definedName name="BExIPMQT96HWZWKLN9EW8M8564EA" localSheetId="5" hidden="1">#REF!</definedName>
    <definedName name="BExIPMQT96HWZWKLN9EW8M8564EA" localSheetId="2" hidden="1">#REF!</definedName>
    <definedName name="BExIPMQT96HWZWKLN9EW8M8564EA" localSheetId="1" hidden="1">#REF!</definedName>
    <definedName name="BExIPMQT96HWZWKLN9EW8M8564EA" localSheetId="3" hidden="1">#REF!</definedName>
    <definedName name="BExIPMQT96HWZWKLN9EW8M8564EA" hidden="1">#REF!</definedName>
    <definedName name="BExIQL7LYCOVBB30W3DLKMWXACXI" localSheetId="4" hidden="1">#REF!</definedName>
    <definedName name="BExIQL7LYCOVBB30W3DLKMWXACXI" localSheetId="7" hidden="1">#REF!</definedName>
    <definedName name="BExIQL7LYCOVBB30W3DLKMWXACXI" localSheetId="0" hidden="1">#REF!</definedName>
    <definedName name="BExIQL7LYCOVBB30W3DLKMWXACXI" localSheetId="6" hidden="1">#REF!</definedName>
    <definedName name="BExIQL7LYCOVBB30W3DLKMWXACXI" localSheetId="5" hidden="1">#REF!</definedName>
    <definedName name="BExIQL7LYCOVBB30W3DLKMWXACXI" localSheetId="2" hidden="1">#REF!</definedName>
    <definedName name="BExIQL7LYCOVBB30W3DLKMWXACXI" localSheetId="1" hidden="1">#REF!</definedName>
    <definedName name="BExIQL7LYCOVBB30W3DLKMWXACXI" localSheetId="3" hidden="1">#REF!</definedName>
    <definedName name="BExIQL7LYCOVBB30W3DLKMWXACXI" hidden="1">#REF!</definedName>
    <definedName name="BExIQM9BSAJOL7X3ZVWN2JC8EVVT" localSheetId="4" hidden="1">#REF!</definedName>
    <definedName name="BExIQM9BSAJOL7X3ZVWN2JC8EVVT" localSheetId="7" hidden="1">#REF!</definedName>
    <definedName name="BExIQM9BSAJOL7X3ZVWN2JC8EVVT" localSheetId="0" hidden="1">#REF!</definedName>
    <definedName name="BExIQM9BSAJOL7X3ZVWN2JC8EVVT" localSheetId="6" hidden="1">#REF!</definedName>
    <definedName name="BExIQM9BSAJOL7X3ZVWN2JC8EVVT" localSheetId="5" hidden="1">#REF!</definedName>
    <definedName name="BExIQM9BSAJOL7X3ZVWN2JC8EVVT" localSheetId="2" hidden="1">#REF!</definedName>
    <definedName name="BExIQM9BSAJOL7X3ZVWN2JC8EVVT" localSheetId="1" hidden="1">#REF!</definedName>
    <definedName name="BExIQM9BSAJOL7X3ZVWN2JC8EVVT" localSheetId="3" hidden="1">#REF!</definedName>
    <definedName name="BExIQM9BSAJOL7X3ZVWN2JC8EVVT" hidden="1">#REF!</definedName>
    <definedName name="BExIQPK5HJIXF818OEC1KUCRAH5F" localSheetId="4" hidden="1">#REF!</definedName>
    <definedName name="BExIQPK5HJIXF818OEC1KUCRAH5F" localSheetId="7" hidden="1">#REF!</definedName>
    <definedName name="BExIQPK5HJIXF818OEC1KUCRAH5F" localSheetId="0" hidden="1">#REF!</definedName>
    <definedName name="BExIQPK5HJIXF818OEC1KUCRAH5F" localSheetId="6" hidden="1">#REF!</definedName>
    <definedName name="BExIQPK5HJIXF818OEC1KUCRAH5F" localSheetId="5" hidden="1">#REF!</definedName>
    <definedName name="BExIQPK5HJIXF818OEC1KUCRAH5F" localSheetId="2" hidden="1">#REF!</definedName>
    <definedName name="BExIQPK5HJIXF818OEC1KUCRAH5F" localSheetId="1" hidden="1">#REF!</definedName>
    <definedName name="BExIQPK5HJIXF818OEC1KUCRAH5F" localSheetId="3" hidden="1">#REF!</definedName>
    <definedName name="BExIQPK5HJIXF818OEC1KUCRAH5F" hidden="1">#REF!</definedName>
    <definedName name="BExIQYUNQ80XESCFYERW6U3THIBQ" localSheetId="4" hidden="1">[2]osnovni!#REF!</definedName>
    <definedName name="BExIQYUNQ80XESCFYERW6U3THIBQ" localSheetId="7" hidden="1">[2]osnovni!#REF!</definedName>
    <definedName name="BExIQYUNQ80XESCFYERW6U3THIBQ" localSheetId="0" hidden="1">[2]osnovni!#REF!</definedName>
    <definedName name="BExIQYUNQ80XESCFYERW6U3THIBQ" localSheetId="6" hidden="1">[2]osnovni!#REF!</definedName>
    <definedName name="BExIQYUNQ80XESCFYERW6U3THIBQ" localSheetId="5" hidden="1">[2]osnovni!#REF!</definedName>
    <definedName name="BExIQYUNQ80XESCFYERW6U3THIBQ" localSheetId="2" hidden="1">[2]osnovni!#REF!</definedName>
    <definedName name="BExIQYUNQ80XESCFYERW6U3THIBQ" localSheetId="1" hidden="1">[2]osnovni!#REF!</definedName>
    <definedName name="BExIQYUNQ80XESCFYERW6U3THIBQ" localSheetId="3" hidden="1">[2]osnovni!#REF!</definedName>
    <definedName name="BExIQYUNQ80XESCFYERW6U3THIBQ" hidden="1">[2]osnovni!#REF!</definedName>
    <definedName name="BExIR2AMT2GP0Q564S2LWULD4WVN" localSheetId="4" hidden="1">#REF!</definedName>
    <definedName name="BExIR2AMT2GP0Q564S2LWULD4WVN" localSheetId="7" hidden="1">#REF!</definedName>
    <definedName name="BExIR2AMT2GP0Q564S2LWULD4WVN" localSheetId="0" hidden="1">#REF!</definedName>
    <definedName name="BExIR2AMT2GP0Q564S2LWULD4WVN" localSheetId="6" hidden="1">#REF!</definedName>
    <definedName name="BExIR2AMT2GP0Q564S2LWULD4WVN" localSheetId="5" hidden="1">#REF!</definedName>
    <definedName name="BExIR2AMT2GP0Q564S2LWULD4WVN" localSheetId="2" hidden="1">#REF!</definedName>
    <definedName name="BExIR2AMT2GP0Q564S2LWULD4WVN" localSheetId="1" hidden="1">#REF!</definedName>
    <definedName name="BExIR2AMT2GP0Q564S2LWULD4WVN" localSheetId="3" hidden="1">#REF!</definedName>
    <definedName name="BExIR2AMT2GP0Q564S2LWULD4WVN" hidden="1">#REF!</definedName>
    <definedName name="BExISIW5GV5VL15O2CPN4QTUGRA7" localSheetId="4" hidden="1">#REF!</definedName>
    <definedName name="BExISIW5GV5VL15O2CPN4QTUGRA7" localSheetId="7" hidden="1">#REF!</definedName>
    <definedName name="BExISIW5GV5VL15O2CPN4QTUGRA7" localSheetId="0" hidden="1">#REF!</definedName>
    <definedName name="BExISIW5GV5VL15O2CPN4QTUGRA7" localSheetId="6" hidden="1">#REF!</definedName>
    <definedName name="BExISIW5GV5VL15O2CPN4QTUGRA7" localSheetId="5" hidden="1">#REF!</definedName>
    <definedName name="BExISIW5GV5VL15O2CPN4QTUGRA7" localSheetId="2" hidden="1">#REF!</definedName>
    <definedName name="BExISIW5GV5VL15O2CPN4QTUGRA7" localSheetId="1" hidden="1">#REF!</definedName>
    <definedName name="BExISIW5GV5VL15O2CPN4QTUGRA7" localSheetId="3" hidden="1">#REF!</definedName>
    <definedName name="BExISIW5GV5VL15O2CPN4QTUGRA7" hidden="1">#REF!</definedName>
    <definedName name="BExISQZFYUYYOT8CXZYL5Y7XK7LJ" localSheetId="4" hidden="1">#REF!</definedName>
    <definedName name="BExISQZFYUYYOT8CXZYL5Y7XK7LJ" localSheetId="7" hidden="1">#REF!</definedName>
    <definedName name="BExISQZFYUYYOT8CXZYL5Y7XK7LJ" localSheetId="0" hidden="1">#REF!</definedName>
    <definedName name="BExISQZFYUYYOT8CXZYL5Y7XK7LJ" localSheetId="6" hidden="1">#REF!</definedName>
    <definedName name="BExISQZFYUYYOT8CXZYL5Y7XK7LJ" localSheetId="5" hidden="1">#REF!</definedName>
    <definedName name="BExISQZFYUYYOT8CXZYL5Y7XK7LJ" localSheetId="2" hidden="1">#REF!</definedName>
    <definedName name="BExISQZFYUYYOT8CXZYL5Y7XK7LJ" localSheetId="1" hidden="1">#REF!</definedName>
    <definedName name="BExISQZFYUYYOT8CXZYL5Y7XK7LJ" localSheetId="3" hidden="1">#REF!</definedName>
    <definedName name="BExISQZFYUYYOT8CXZYL5Y7XK7LJ" hidden="1">#REF!</definedName>
    <definedName name="BExISY6E0TCIJZ60FDTS5RCCKTY1" localSheetId="4" hidden="1">#REF!</definedName>
    <definedName name="BExISY6E0TCIJZ60FDTS5RCCKTY1" localSheetId="7" hidden="1">#REF!</definedName>
    <definedName name="BExISY6E0TCIJZ60FDTS5RCCKTY1" localSheetId="0" hidden="1">#REF!</definedName>
    <definedName name="BExISY6E0TCIJZ60FDTS5RCCKTY1" localSheetId="6" hidden="1">#REF!</definedName>
    <definedName name="BExISY6E0TCIJZ60FDTS5RCCKTY1" localSheetId="5" hidden="1">#REF!</definedName>
    <definedName name="BExISY6E0TCIJZ60FDTS5RCCKTY1" localSheetId="2" hidden="1">#REF!</definedName>
    <definedName name="BExISY6E0TCIJZ60FDTS5RCCKTY1" localSheetId="1" hidden="1">#REF!</definedName>
    <definedName name="BExISY6E0TCIJZ60FDTS5RCCKTY1" localSheetId="3" hidden="1">#REF!</definedName>
    <definedName name="BExISY6E0TCIJZ60FDTS5RCCKTY1" hidden="1">#REF!</definedName>
    <definedName name="BExIT6PUBNPMYH8WDEMT9O3Z4NQN" localSheetId="4" hidden="1">#REF!</definedName>
    <definedName name="BExIT6PUBNPMYH8WDEMT9O3Z4NQN" localSheetId="7" hidden="1">#REF!</definedName>
    <definedName name="BExIT6PUBNPMYH8WDEMT9O3Z4NQN" localSheetId="0" hidden="1">#REF!</definedName>
    <definedName name="BExIT6PUBNPMYH8WDEMT9O3Z4NQN" localSheetId="6" hidden="1">#REF!</definedName>
    <definedName name="BExIT6PUBNPMYH8WDEMT9O3Z4NQN" localSheetId="5" hidden="1">#REF!</definedName>
    <definedName name="BExIT6PUBNPMYH8WDEMT9O3Z4NQN" localSheetId="2" hidden="1">#REF!</definedName>
    <definedName name="BExIT6PUBNPMYH8WDEMT9O3Z4NQN" localSheetId="1" hidden="1">#REF!</definedName>
    <definedName name="BExIT6PUBNPMYH8WDEMT9O3Z4NQN" localSheetId="3" hidden="1">#REF!</definedName>
    <definedName name="BExIT6PUBNPMYH8WDEMT9O3Z4NQN" hidden="1">#REF!</definedName>
    <definedName name="BExITSW8YEKBZN1DA12PSCISXV8R" localSheetId="4" hidden="1">#REF!</definedName>
    <definedName name="BExITSW8YEKBZN1DA12PSCISXV8R" localSheetId="7" hidden="1">#REF!</definedName>
    <definedName name="BExITSW8YEKBZN1DA12PSCISXV8R" localSheetId="0" hidden="1">#REF!</definedName>
    <definedName name="BExITSW8YEKBZN1DA12PSCISXV8R" localSheetId="6" hidden="1">#REF!</definedName>
    <definedName name="BExITSW8YEKBZN1DA12PSCISXV8R" localSheetId="5" hidden="1">#REF!</definedName>
    <definedName name="BExITSW8YEKBZN1DA12PSCISXV8R" localSheetId="2" hidden="1">#REF!</definedName>
    <definedName name="BExITSW8YEKBZN1DA12PSCISXV8R" localSheetId="1" hidden="1">#REF!</definedName>
    <definedName name="BExITSW8YEKBZN1DA12PSCISXV8R" localSheetId="3" hidden="1">#REF!</definedName>
    <definedName name="BExITSW8YEKBZN1DA12PSCISXV8R" hidden="1">#REF!</definedName>
    <definedName name="BExITZHO82Q6W6F91KLPSNSGYI4C" localSheetId="4" hidden="1">#REF!</definedName>
    <definedName name="BExITZHO82Q6W6F91KLPSNSGYI4C" localSheetId="7" hidden="1">#REF!</definedName>
    <definedName name="BExITZHO82Q6W6F91KLPSNSGYI4C" localSheetId="0" hidden="1">#REF!</definedName>
    <definedName name="BExITZHO82Q6W6F91KLPSNSGYI4C" localSheetId="6" hidden="1">#REF!</definedName>
    <definedName name="BExITZHO82Q6W6F91KLPSNSGYI4C" localSheetId="5" hidden="1">#REF!</definedName>
    <definedName name="BExITZHO82Q6W6F91KLPSNSGYI4C" localSheetId="2" hidden="1">#REF!</definedName>
    <definedName name="BExITZHO82Q6W6F91KLPSNSGYI4C" localSheetId="1" hidden="1">#REF!</definedName>
    <definedName name="BExITZHO82Q6W6F91KLPSNSGYI4C" localSheetId="3" hidden="1">#REF!</definedName>
    <definedName name="BExITZHO82Q6W6F91KLPSNSGYI4C" hidden="1">#REF!</definedName>
    <definedName name="BExIUH0R57TWCEJBG8R24NZRSBGZ" localSheetId="4" hidden="1">#REF!</definedName>
    <definedName name="BExIUH0R57TWCEJBG8R24NZRSBGZ" localSheetId="7" hidden="1">#REF!</definedName>
    <definedName name="BExIUH0R57TWCEJBG8R24NZRSBGZ" localSheetId="0" hidden="1">#REF!</definedName>
    <definedName name="BExIUH0R57TWCEJBG8R24NZRSBGZ" localSheetId="6" hidden="1">#REF!</definedName>
    <definedName name="BExIUH0R57TWCEJBG8R24NZRSBGZ" localSheetId="5" hidden="1">#REF!</definedName>
    <definedName name="BExIUH0R57TWCEJBG8R24NZRSBGZ" localSheetId="2" hidden="1">#REF!</definedName>
    <definedName name="BExIUH0R57TWCEJBG8R24NZRSBGZ" localSheetId="1" hidden="1">#REF!</definedName>
    <definedName name="BExIUH0R57TWCEJBG8R24NZRSBGZ" localSheetId="3" hidden="1">#REF!</definedName>
    <definedName name="BExIUH0R57TWCEJBG8R24NZRSBGZ" hidden="1">#REF!</definedName>
    <definedName name="BExIUKM9IIV2BW7HZK2W7Y85UPAD" localSheetId="4" hidden="1">#REF!</definedName>
    <definedName name="BExIUKM9IIV2BW7HZK2W7Y85UPAD" localSheetId="7" hidden="1">#REF!</definedName>
    <definedName name="BExIUKM9IIV2BW7HZK2W7Y85UPAD" localSheetId="0" hidden="1">#REF!</definedName>
    <definedName name="BExIUKM9IIV2BW7HZK2W7Y85UPAD" localSheetId="6" hidden="1">#REF!</definedName>
    <definedName name="BExIUKM9IIV2BW7HZK2W7Y85UPAD" localSheetId="5" hidden="1">#REF!</definedName>
    <definedName name="BExIUKM9IIV2BW7HZK2W7Y85UPAD" localSheetId="2" hidden="1">#REF!</definedName>
    <definedName name="BExIUKM9IIV2BW7HZK2W7Y85UPAD" localSheetId="1" hidden="1">#REF!</definedName>
    <definedName name="BExIUKM9IIV2BW7HZK2W7Y85UPAD" localSheetId="3" hidden="1">#REF!</definedName>
    <definedName name="BExIUKM9IIV2BW7HZK2W7Y85UPAD" hidden="1">#REF!</definedName>
    <definedName name="BExIUO2F3OXN3TYLO7DL2VD3ABNB" localSheetId="4" hidden="1">#REF!</definedName>
    <definedName name="BExIUO2F3OXN3TYLO7DL2VD3ABNB" localSheetId="7" hidden="1">#REF!</definedName>
    <definedName name="BExIUO2F3OXN3TYLO7DL2VD3ABNB" localSheetId="0" hidden="1">#REF!</definedName>
    <definedName name="BExIUO2F3OXN3TYLO7DL2VD3ABNB" localSheetId="6" hidden="1">#REF!</definedName>
    <definedName name="BExIUO2F3OXN3TYLO7DL2VD3ABNB" localSheetId="5" hidden="1">#REF!</definedName>
    <definedName name="BExIUO2F3OXN3TYLO7DL2VD3ABNB" localSheetId="2" hidden="1">#REF!</definedName>
    <definedName name="BExIUO2F3OXN3TYLO7DL2VD3ABNB" localSheetId="1" hidden="1">#REF!</definedName>
    <definedName name="BExIUO2F3OXN3TYLO7DL2VD3ABNB" localSheetId="3" hidden="1">#REF!</definedName>
    <definedName name="BExIUO2F3OXN3TYLO7DL2VD3ABNB" hidden="1">#REF!</definedName>
    <definedName name="BExIX2IZE98NR2FK7J7FSQY1XNXG" localSheetId="4" hidden="1">#REF!</definedName>
    <definedName name="BExIX2IZE98NR2FK7J7FSQY1XNXG" localSheetId="7" hidden="1">#REF!</definedName>
    <definedName name="BExIX2IZE98NR2FK7J7FSQY1XNXG" localSheetId="0" hidden="1">#REF!</definedName>
    <definedName name="BExIX2IZE98NR2FK7J7FSQY1XNXG" localSheetId="6" hidden="1">#REF!</definedName>
    <definedName name="BExIX2IZE98NR2FK7J7FSQY1XNXG" localSheetId="5" hidden="1">#REF!</definedName>
    <definedName name="BExIX2IZE98NR2FK7J7FSQY1XNXG" localSheetId="2" hidden="1">#REF!</definedName>
    <definedName name="BExIX2IZE98NR2FK7J7FSQY1XNXG" localSheetId="1" hidden="1">#REF!</definedName>
    <definedName name="BExIX2IZE98NR2FK7J7FSQY1XNXG" localSheetId="3" hidden="1">#REF!</definedName>
    <definedName name="BExIX2IZE98NR2FK7J7FSQY1XNXG" hidden="1">#REF!</definedName>
    <definedName name="BExIY56TPNS8AJEDEL5OFVXKHOZA" localSheetId="4" hidden="1">[2]osnovni!#REF!</definedName>
    <definedName name="BExIY56TPNS8AJEDEL5OFVXKHOZA" localSheetId="7" hidden="1">[2]osnovni!#REF!</definedName>
    <definedName name="BExIY56TPNS8AJEDEL5OFVXKHOZA" localSheetId="0" hidden="1">[2]osnovni!#REF!</definedName>
    <definedName name="BExIY56TPNS8AJEDEL5OFVXKHOZA" localSheetId="6" hidden="1">[2]osnovni!#REF!</definedName>
    <definedName name="BExIY56TPNS8AJEDEL5OFVXKHOZA" localSheetId="5" hidden="1">[2]osnovni!#REF!</definedName>
    <definedName name="BExIY56TPNS8AJEDEL5OFVXKHOZA" localSheetId="2" hidden="1">[2]osnovni!#REF!</definedName>
    <definedName name="BExIY56TPNS8AJEDEL5OFVXKHOZA" localSheetId="1" hidden="1">[2]osnovni!#REF!</definedName>
    <definedName name="BExIY56TPNS8AJEDEL5OFVXKHOZA" localSheetId="3" hidden="1">[2]osnovni!#REF!</definedName>
    <definedName name="BExIY56TPNS8AJEDEL5OFVXKHOZA" hidden="1">[2]osnovni!#REF!</definedName>
    <definedName name="BExIYU2C6KF618JMTL3K9ZK1E7Y7" localSheetId="4" hidden="1">#REF!</definedName>
    <definedName name="BExIYU2C6KF618JMTL3K9ZK1E7Y7" localSheetId="7" hidden="1">#REF!</definedName>
    <definedName name="BExIYU2C6KF618JMTL3K9ZK1E7Y7" localSheetId="0" hidden="1">#REF!</definedName>
    <definedName name="BExIYU2C6KF618JMTL3K9ZK1E7Y7" localSheetId="6" hidden="1">#REF!</definedName>
    <definedName name="BExIYU2C6KF618JMTL3K9ZK1E7Y7" localSheetId="5" hidden="1">#REF!</definedName>
    <definedName name="BExIYU2C6KF618JMTL3K9ZK1E7Y7" localSheetId="2" hidden="1">#REF!</definedName>
    <definedName name="BExIYU2C6KF618JMTL3K9ZK1E7Y7" localSheetId="1" hidden="1">#REF!</definedName>
    <definedName name="BExIYU2C6KF618JMTL3K9ZK1E7Y7" localSheetId="3" hidden="1">#REF!</definedName>
    <definedName name="BExIYU2C6KF618JMTL3K9ZK1E7Y7" hidden="1">#REF!</definedName>
    <definedName name="BExIZVOECCHCK5OE4I1ALBYST1IB" localSheetId="4" hidden="1">#REF!</definedName>
    <definedName name="BExIZVOECCHCK5OE4I1ALBYST1IB" localSheetId="7" hidden="1">#REF!</definedName>
    <definedName name="BExIZVOECCHCK5OE4I1ALBYST1IB" localSheetId="0" hidden="1">#REF!</definedName>
    <definedName name="BExIZVOECCHCK5OE4I1ALBYST1IB" localSheetId="6" hidden="1">#REF!</definedName>
    <definedName name="BExIZVOECCHCK5OE4I1ALBYST1IB" localSheetId="5" hidden="1">#REF!</definedName>
    <definedName name="BExIZVOECCHCK5OE4I1ALBYST1IB" localSheetId="2" hidden="1">#REF!</definedName>
    <definedName name="BExIZVOECCHCK5OE4I1ALBYST1IB" localSheetId="1" hidden="1">#REF!</definedName>
    <definedName name="BExIZVOECCHCK5OE4I1ALBYST1IB" localSheetId="3" hidden="1">#REF!</definedName>
    <definedName name="BExIZVOECCHCK5OE4I1ALBYST1IB" hidden="1">#REF!</definedName>
    <definedName name="BExJ0CGMFQM7PL40BISG645YKLMJ" localSheetId="4" hidden="1">#REF!</definedName>
    <definedName name="BExJ0CGMFQM7PL40BISG645YKLMJ" localSheetId="7" hidden="1">#REF!</definedName>
    <definedName name="BExJ0CGMFQM7PL40BISG645YKLMJ" localSheetId="0" hidden="1">#REF!</definedName>
    <definedName name="BExJ0CGMFQM7PL40BISG645YKLMJ" localSheetId="6" hidden="1">#REF!</definedName>
    <definedName name="BExJ0CGMFQM7PL40BISG645YKLMJ" localSheetId="5" hidden="1">#REF!</definedName>
    <definedName name="BExJ0CGMFQM7PL40BISG645YKLMJ" localSheetId="2" hidden="1">#REF!</definedName>
    <definedName name="BExJ0CGMFQM7PL40BISG645YKLMJ" localSheetId="1" hidden="1">#REF!</definedName>
    <definedName name="BExJ0CGMFQM7PL40BISG645YKLMJ" localSheetId="3" hidden="1">#REF!</definedName>
    <definedName name="BExJ0CGMFQM7PL40BISG645YKLMJ" hidden="1">#REF!</definedName>
    <definedName name="BExKD04Z4MJVGC6UQMMZH1VYZQUN" localSheetId="4" hidden="1">#REF!</definedName>
    <definedName name="BExKD04Z4MJVGC6UQMMZH1VYZQUN" localSheetId="7" hidden="1">#REF!</definedName>
    <definedName name="BExKD04Z4MJVGC6UQMMZH1VYZQUN" localSheetId="0" hidden="1">#REF!</definedName>
    <definedName name="BExKD04Z4MJVGC6UQMMZH1VYZQUN" localSheetId="6" hidden="1">#REF!</definedName>
    <definedName name="BExKD04Z4MJVGC6UQMMZH1VYZQUN" localSheetId="5" hidden="1">#REF!</definedName>
    <definedName name="BExKD04Z4MJVGC6UQMMZH1VYZQUN" localSheetId="2" hidden="1">#REF!</definedName>
    <definedName name="BExKD04Z4MJVGC6UQMMZH1VYZQUN" localSheetId="1" hidden="1">#REF!</definedName>
    <definedName name="BExKD04Z4MJVGC6UQMMZH1VYZQUN" localSheetId="3" hidden="1">#REF!</definedName>
    <definedName name="BExKD04Z4MJVGC6UQMMZH1VYZQUN" hidden="1">#REF!</definedName>
    <definedName name="BExKDD0ZFAXOOP2RIU9CZE6JKHGW" localSheetId="4" hidden="1">#REF!</definedName>
    <definedName name="BExKDD0ZFAXOOP2RIU9CZE6JKHGW" localSheetId="7" hidden="1">#REF!</definedName>
    <definedName name="BExKDD0ZFAXOOP2RIU9CZE6JKHGW" localSheetId="0" hidden="1">#REF!</definedName>
    <definedName name="BExKDD0ZFAXOOP2RIU9CZE6JKHGW" localSheetId="6" hidden="1">#REF!</definedName>
    <definedName name="BExKDD0ZFAXOOP2RIU9CZE6JKHGW" localSheetId="5" hidden="1">#REF!</definedName>
    <definedName name="BExKDD0ZFAXOOP2RIU9CZE6JKHGW" localSheetId="2" hidden="1">#REF!</definedName>
    <definedName name="BExKDD0ZFAXOOP2RIU9CZE6JKHGW" localSheetId="1" hidden="1">#REF!</definedName>
    <definedName name="BExKDD0ZFAXOOP2RIU9CZE6JKHGW" localSheetId="3" hidden="1">#REF!</definedName>
    <definedName name="BExKDD0ZFAXOOP2RIU9CZE6JKHGW" hidden="1">#REF!</definedName>
    <definedName name="BExKDF4I1P4P2RZILX72RNOGBRMH" localSheetId="4" hidden="1">#REF!</definedName>
    <definedName name="BExKDF4I1P4P2RZILX72RNOGBRMH" localSheetId="7" hidden="1">#REF!</definedName>
    <definedName name="BExKDF4I1P4P2RZILX72RNOGBRMH" localSheetId="0" hidden="1">#REF!</definedName>
    <definedName name="BExKDF4I1P4P2RZILX72RNOGBRMH" localSheetId="6" hidden="1">#REF!</definedName>
    <definedName name="BExKDF4I1P4P2RZILX72RNOGBRMH" localSheetId="5" hidden="1">#REF!</definedName>
    <definedName name="BExKDF4I1P4P2RZILX72RNOGBRMH" localSheetId="2" hidden="1">#REF!</definedName>
    <definedName name="BExKDF4I1P4P2RZILX72RNOGBRMH" localSheetId="1" hidden="1">#REF!</definedName>
    <definedName name="BExKDF4I1P4P2RZILX72RNOGBRMH" localSheetId="3" hidden="1">#REF!</definedName>
    <definedName name="BExKDF4I1P4P2RZILX72RNOGBRMH" hidden="1">#REF!</definedName>
    <definedName name="BExKDN7STXNVHFRYNC3BRWYVNUFK" localSheetId="4" hidden="1">#REF!</definedName>
    <definedName name="BExKDN7STXNVHFRYNC3BRWYVNUFK" localSheetId="7" hidden="1">#REF!</definedName>
    <definedName name="BExKDN7STXNVHFRYNC3BRWYVNUFK" localSheetId="0" hidden="1">#REF!</definedName>
    <definedName name="BExKDN7STXNVHFRYNC3BRWYVNUFK" localSheetId="6" hidden="1">#REF!</definedName>
    <definedName name="BExKDN7STXNVHFRYNC3BRWYVNUFK" localSheetId="5" hidden="1">#REF!</definedName>
    <definedName name="BExKDN7STXNVHFRYNC3BRWYVNUFK" localSheetId="2" hidden="1">#REF!</definedName>
    <definedName name="BExKDN7STXNVHFRYNC3BRWYVNUFK" localSheetId="1" hidden="1">#REF!</definedName>
    <definedName name="BExKDN7STXNVHFRYNC3BRWYVNUFK" localSheetId="3" hidden="1">#REF!</definedName>
    <definedName name="BExKDN7STXNVHFRYNC3BRWYVNUFK" hidden="1">#REF!</definedName>
    <definedName name="BExKEFZLMNYOZQJWGXCJTR4K5ICZ" localSheetId="4" hidden="1">[2]osnovni!#REF!</definedName>
    <definedName name="BExKEFZLMNYOZQJWGXCJTR4K5ICZ" localSheetId="7" hidden="1">[2]osnovni!#REF!</definedName>
    <definedName name="BExKEFZLMNYOZQJWGXCJTR4K5ICZ" localSheetId="0" hidden="1">[2]osnovni!#REF!</definedName>
    <definedName name="BExKEFZLMNYOZQJWGXCJTR4K5ICZ" localSheetId="6" hidden="1">[2]osnovni!#REF!</definedName>
    <definedName name="BExKEFZLMNYOZQJWGXCJTR4K5ICZ" localSheetId="5" hidden="1">[2]osnovni!#REF!</definedName>
    <definedName name="BExKEFZLMNYOZQJWGXCJTR4K5ICZ" localSheetId="2" hidden="1">[2]osnovni!#REF!</definedName>
    <definedName name="BExKEFZLMNYOZQJWGXCJTR4K5ICZ" localSheetId="1" hidden="1">[2]osnovni!#REF!</definedName>
    <definedName name="BExKEFZLMNYOZQJWGXCJTR4K5ICZ" localSheetId="3" hidden="1">[2]osnovni!#REF!</definedName>
    <definedName name="BExKEFZLMNYOZQJWGXCJTR4K5ICZ" hidden="1">[2]osnovni!#REF!</definedName>
    <definedName name="BExKEL30F6JZ50CLITF48X79OZS8" localSheetId="4" hidden="1">#REF!</definedName>
    <definedName name="BExKEL30F6JZ50CLITF48X79OZS8" localSheetId="7" hidden="1">#REF!</definedName>
    <definedName name="BExKEL30F6JZ50CLITF48X79OZS8" localSheetId="0" hidden="1">#REF!</definedName>
    <definedName name="BExKEL30F6JZ50CLITF48X79OZS8" localSheetId="6" hidden="1">#REF!</definedName>
    <definedName name="BExKEL30F6JZ50CLITF48X79OZS8" localSheetId="5" hidden="1">#REF!</definedName>
    <definedName name="BExKEL30F6JZ50CLITF48X79OZS8" localSheetId="2" hidden="1">#REF!</definedName>
    <definedName name="BExKEL30F6JZ50CLITF48X79OZS8" localSheetId="1" hidden="1">#REF!</definedName>
    <definedName name="BExKEL30F6JZ50CLITF48X79OZS8" localSheetId="3" hidden="1">#REF!</definedName>
    <definedName name="BExKEL30F6JZ50CLITF48X79OZS8" hidden="1">#REF!</definedName>
    <definedName name="BExKF2WXJHVFFAL8EQ8XC67Z2ZSD" localSheetId="4" hidden="1">#REF!</definedName>
    <definedName name="BExKF2WXJHVFFAL8EQ8XC67Z2ZSD" localSheetId="7" hidden="1">#REF!</definedName>
    <definedName name="BExKF2WXJHVFFAL8EQ8XC67Z2ZSD" localSheetId="0" hidden="1">#REF!</definedName>
    <definedName name="BExKF2WXJHVFFAL8EQ8XC67Z2ZSD" localSheetId="6" hidden="1">#REF!</definedName>
    <definedName name="BExKF2WXJHVFFAL8EQ8XC67Z2ZSD" localSheetId="5" hidden="1">#REF!</definedName>
    <definedName name="BExKF2WXJHVFFAL8EQ8XC67Z2ZSD" localSheetId="2" hidden="1">#REF!</definedName>
    <definedName name="BExKF2WXJHVFFAL8EQ8XC67Z2ZSD" localSheetId="1" hidden="1">#REF!</definedName>
    <definedName name="BExKF2WXJHVFFAL8EQ8XC67Z2ZSD" localSheetId="3" hidden="1">#REF!</definedName>
    <definedName name="BExKF2WXJHVFFAL8EQ8XC67Z2ZSD" hidden="1">#REF!</definedName>
    <definedName name="BExKFMJJYM0VXFUNBPUVIYFTX1RD" localSheetId="4" hidden="1">#REF!</definedName>
    <definedName name="BExKFMJJYM0VXFUNBPUVIYFTX1RD" localSheetId="7" hidden="1">#REF!</definedName>
    <definedName name="BExKFMJJYM0VXFUNBPUVIYFTX1RD" localSheetId="0" hidden="1">#REF!</definedName>
    <definedName name="BExKFMJJYM0VXFUNBPUVIYFTX1RD" localSheetId="6" hidden="1">#REF!</definedName>
    <definedName name="BExKFMJJYM0VXFUNBPUVIYFTX1RD" localSheetId="5" hidden="1">#REF!</definedName>
    <definedName name="BExKFMJJYM0VXFUNBPUVIYFTX1RD" localSheetId="2" hidden="1">#REF!</definedName>
    <definedName name="BExKFMJJYM0VXFUNBPUVIYFTX1RD" localSheetId="1" hidden="1">#REF!</definedName>
    <definedName name="BExKFMJJYM0VXFUNBPUVIYFTX1RD" localSheetId="3" hidden="1">#REF!</definedName>
    <definedName name="BExKFMJJYM0VXFUNBPUVIYFTX1RD" hidden="1">#REF!</definedName>
    <definedName name="BExKG0XG2B42VJYAZQ68XGKFREB3" localSheetId="4" hidden="1">#REF!</definedName>
    <definedName name="BExKG0XG2B42VJYAZQ68XGKFREB3" localSheetId="7" hidden="1">#REF!</definedName>
    <definedName name="BExKG0XG2B42VJYAZQ68XGKFREB3" localSheetId="0" hidden="1">#REF!</definedName>
    <definedName name="BExKG0XG2B42VJYAZQ68XGKFREB3" localSheetId="6" hidden="1">#REF!</definedName>
    <definedName name="BExKG0XG2B42VJYAZQ68XGKFREB3" localSheetId="5" hidden="1">#REF!</definedName>
    <definedName name="BExKG0XG2B42VJYAZQ68XGKFREB3" localSheetId="2" hidden="1">#REF!</definedName>
    <definedName name="BExKG0XG2B42VJYAZQ68XGKFREB3" localSheetId="1" hidden="1">#REF!</definedName>
    <definedName name="BExKG0XG2B42VJYAZQ68XGKFREB3" localSheetId="3" hidden="1">#REF!</definedName>
    <definedName name="BExKG0XG2B42VJYAZQ68XGKFREB3" hidden="1">#REF!</definedName>
    <definedName name="BExKGI5TD00OR1DWIPLECX80F6SF" localSheetId="4" hidden="1">#REF!</definedName>
    <definedName name="BExKGI5TD00OR1DWIPLECX80F6SF" localSheetId="7" hidden="1">#REF!</definedName>
    <definedName name="BExKGI5TD00OR1DWIPLECX80F6SF" localSheetId="0" hidden="1">#REF!</definedName>
    <definedName name="BExKGI5TD00OR1DWIPLECX80F6SF" localSheetId="6" hidden="1">#REF!</definedName>
    <definedName name="BExKGI5TD00OR1DWIPLECX80F6SF" localSheetId="5" hidden="1">#REF!</definedName>
    <definedName name="BExKGI5TD00OR1DWIPLECX80F6SF" localSheetId="2" hidden="1">#REF!</definedName>
    <definedName name="BExKGI5TD00OR1DWIPLECX80F6SF" localSheetId="1" hidden="1">#REF!</definedName>
    <definedName name="BExKGI5TD00OR1DWIPLECX80F6SF" localSheetId="3" hidden="1">#REF!</definedName>
    <definedName name="BExKGI5TD00OR1DWIPLECX80F6SF" hidden="1">#REF!</definedName>
    <definedName name="BExKH1Y2A9JQVNIHCP2H0486I1ZO" localSheetId="4" hidden="1">#REF!</definedName>
    <definedName name="BExKH1Y2A9JQVNIHCP2H0486I1ZO" localSheetId="7" hidden="1">#REF!</definedName>
    <definedName name="BExKH1Y2A9JQVNIHCP2H0486I1ZO" localSheetId="0" hidden="1">#REF!</definedName>
    <definedName name="BExKH1Y2A9JQVNIHCP2H0486I1ZO" localSheetId="6" hidden="1">#REF!</definedName>
    <definedName name="BExKH1Y2A9JQVNIHCP2H0486I1ZO" localSheetId="5" hidden="1">#REF!</definedName>
    <definedName name="BExKH1Y2A9JQVNIHCP2H0486I1ZO" localSheetId="2" hidden="1">#REF!</definedName>
    <definedName name="BExKH1Y2A9JQVNIHCP2H0486I1ZO" localSheetId="1" hidden="1">#REF!</definedName>
    <definedName name="BExKH1Y2A9JQVNIHCP2H0486I1ZO" localSheetId="3" hidden="1">#REF!</definedName>
    <definedName name="BExKH1Y2A9JQVNIHCP2H0486I1ZO" hidden="1">#REF!</definedName>
    <definedName name="BExKIIOVSFELQFHB2BZKXSVA2LSM" localSheetId="4" hidden="1">#REF!</definedName>
    <definedName name="BExKIIOVSFELQFHB2BZKXSVA2LSM" localSheetId="7" hidden="1">#REF!</definedName>
    <definedName name="BExKIIOVSFELQFHB2BZKXSVA2LSM" localSheetId="0" hidden="1">#REF!</definedName>
    <definedName name="BExKIIOVSFELQFHB2BZKXSVA2LSM" localSheetId="6" hidden="1">#REF!</definedName>
    <definedName name="BExKIIOVSFELQFHB2BZKXSVA2LSM" localSheetId="5" hidden="1">#REF!</definedName>
    <definedName name="BExKIIOVSFELQFHB2BZKXSVA2LSM" localSheetId="2" hidden="1">#REF!</definedName>
    <definedName name="BExKIIOVSFELQFHB2BZKXSVA2LSM" localSheetId="1" hidden="1">#REF!</definedName>
    <definedName name="BExKIIOVSFELQFHB2BZKXSVA2LSM" localSheetId="3" hidden="1">#REF!</definedName>
    <definedName name="BExKIIOVSFELQFHB2BZKXSVA2LSM" hidden="1">#REF!</definedName>
    <definedName name="BExKIT6JP41PMM83DI9G4I3DF51F" localSheetId="4" hidden="1">#REF!</definedName>
    <definedName name="BExKIT6JP41PMM83DI9G4I3DF51F" localSheetId="7" hidden="1">#REF!</definedName>
    <definedName name="BExKIT6JP41PMM83DI9G4I3DF51F" localSheetId="0" hidden="1">#REF!</definedName>
    <definedName name="BExKIT6JP41PMM83DI9G4I3DF51F" localSheetId="6" hidden="1">#REF!</definedName>
    <definedName name="BExKIT6JP41PMM83DI9G4I3DF51F" localSheetId="5" hidden="1">#REF!</definedName>
    <definedName name="BExKIT6JP41PMM83DI9G4I3DF51F" localSheetId="2" hidden="1">#REF!</definedName>
    <definedName name="BExKIT6JP41PMM83DI9G4I3DF51F" localSheetId="1" hidden="1">#REF!</definedName>
    <definedName name="BExKIT6JP41PMM83DI9G4I3DF51F" localSheetId="3" hidden="1">#REF!</definedName>
    <definedName name="BExKIT6JP41PMM83DI9G4I3DF51F" hidden="1">#REF!</definedName>
    <definedName name="BExKK2QEB8GAJ59G71XBFQDWQXL6" localSheetId="4" hidden="1">#REF!</definedName>
    <definedName name="BExKK2QEB8GAJ59G71XBFQDWQXL6" localSheetId="7" hidden="1">#REF!</definedName>
    <definedName name="BExKK2QEB8GAJ59G71XBFQDWQXL6" localSheetId="0" hidden="1">#REF!</definedName>
    <definedName name="BExKK2QEB8GAJ59G71XBFQDWQXL6" localSheetId="6" hidden="1">#REF!</definedName>
    <definedName name="BExKK2QEB8GAJ59G71XBFQDWQXL6" localSheetId="5" hidden="1">#REF!</definedName>
    <definedName name="BExKK2QEB8GAJ59G71XBFQDWQXL6" localSheetId="2" hidden="1">#REF!</definedName>
    <definedName name="BExKK2QEB8GAJ59G71XBFQDWQXL6" localSheetId="1" hidden="1">#REF!</definedName>
    <definedName name="BExKK2QEB8GAJ59G71XBFQDWQXL6" localSheetId="3" hidden="1">#REF!</definedName>
    <definedName name="BExKK2QEB8GAJ59G71XBFQDWQXL6" hidden="1">#REF!</definedName>
    <definedName name="BExKK9H7LW6I9PYXV6GVDT2F34HE" localSheetId="4" hidden="1">#REF!</definedName>
    <definedName name="BExKK9H7LW6I9PYXV6GVDT2F34HE" localSheetId="7" hidden="1">#REF!</definedName>
    <definedName name="BExKK9H7LW6I9PYXV6GVDT2F34HE" localSheetId="0" hidden="1">#REF!</definedName>
    <definedName name="BExKK9H7LW6I9PYXV6GVDT2F34HE" localSheetId="6" hidden="1">#REF!</definedName>
    <definedName name="BExKK9H7LW6I9PYXV6GVDT2F34HE" localSheetId="5" hidden="1">#REF!</definedName>
    <definedName name="BExKK9H7LW6I9PYXV6GVDT2F34HE" localSheetId="2" hidden="1">#REF!</definedName>
    <definedName name="BExKK9H7LW6I9PYXV6GVDT2F34HE" localSheetId="1" hidden="1">#REF!</definedName>
    <definedName name="BExKK9H7LW6I9PYXV6GVDT2F34HE" localSheetId="3" hidden="1">#REF!</definedName>
    <definedName name="BExKK9H7LW6I9PYXV6GVDT2F34HE" hidden="1">#REF!</definedName>
    <definedName name="BExKLBJD3Z2M7KJRAQMWJQQ4YCLS" localSheetId="4" hidden="1">#REF!</definedName>
    <definedName name="BExKLBJD3Z2M7KJRAQMWJQQ4YCLS" localSheetId="7" hidden="1">#REF!</definedName>
    <definedName name="BExKLBJD3Z2M7KJRAQMWJQQ4YCLS" localSheetId="0" hidden="1">#REF!</definedName>
    <definedName name="BExKLBJD3Z2M7KJRAQMWJQQ4YCLS" localSheetId="6" hidden="1">#REF!</definedName>
    <definedName name="BExKLBJD3Z2M7KJRAQMWJQQ4YCLS" localSheetId="5" hidden="1">#REF!</definedName>
    <definedName name="BExKLBJD3Z2M7KJRAQMWJQQ4YCLS" localSheetId="2" hidden="1">#REF!</definedName>
    <definedName name="BExKLBJD3Z2M7KJRAQMWJQQ4YCLS" localSheetId="1" hidden="1">#REF!</definedName>
    <definedName name="BExKLBJD3Z2M7KJRAQMWJQQ4YCLS" localSheetId="3" hidden="1">#REF!</definedName>
    <definedName name="BExKLBJD3Z2M7KJRAQMWJQQ4YCLS" hidden="1">#REF!</definedName>
    <definedName name="BExKLGXK9AZN9T3CXSO6CDPQP15Y" localSheetId="4" hidden="1">#REF!</definedName>
    <definedName name="BExKLGXK9AZN9T3CXSO6CDPQP15Y" localSheetId="7" hidden="1">#REF!</definedName>
    <definedName name="BExKLGXK9AZN9T3CXSO6CDPQP15Y" localSheetId="0" hidden="1">#REF!</definedName>
    <definedName name="BExKLGXK9AZN9T3CXSO6CDPQP15Y" localSheetId="6" hidden="1">#REF!</definedName>
    <definedName name="BExKLGXK9AZN9T3CXSO6CDPQP15Y" localSheetId="5" hidden="1">#REF!</definedName>
    <definedName name="BExKLGXK9AZN9T3CXSO6CDPQP15Y" localSheetId="2" hidden="1">#REF!</definedName>
    <definedName name="BExKLGXK9AZN9T3CXSO6CDPQP15Y" localSheetId="1" hidden="1">#REF!</definedName>
    <definedName name="BExKLGXK9AZN9T3CXSO6CDPQP15Y" localSheetId="3" hidden="1">#REF!</definedName>
    <definedName name="BExKLGXK9AZN9T3CXSO6CDPQP15Y" hidden="1">#REF!</definedName>
    <definedName name="BExKLYBCZRK0PWP5URZKBXSAZ2C8" localSheetId="4" hidden="1">#REF!</definedName>
    <definedName name="BExKLYBCZRK0PWP5URZKBXSAZ2C8" localSheetId="7" hidden="1">#REF!</definedName>
    <definedName name="BExKLYBCZRK0PWP5URZKBXSAZ2C8" localSheetId="0" hidden="1">#REF!</definedName>
    <definedName name="BExKLYBCZRK0PWP5URZKBXSAZ2C8" localSheetId="6" hidden="1">#REF!</definedName>
    <definedName name="BExKLYBCZRK0PWP5URZKBXSAZ2C8" localSheetId="5" hidden="1">#REF!</definedName>
    <definedName name="BExKLYBCZRK0PWP5URZKBXSAZ2C8" localSheetId="2" hidden="1">#REF!</definedName>
    <definedName name="BExKLYBCZRK0PWP5URZKBXSAZ2C8" localSheetId="1" hidden="1">#REF!</definedName>
    <definedName name="BExKLYBCZRK0PWP5URZKBXSAZ2C8" localSheetId="3" hidden="1">#REF!</definedName>
    <definedName name="BExKLYBCZRK0PWP5URZKBXSAZ2C8" hidden="1">#REF!</definedName>
    <definedName name="BExKM57ILX2TFEW6U7N6L8OCWRTI" localSheetId="4" hidden="1">#REF!</definedName>
    <definedName name="BExKM57ILX2TFEW6U7N6L8OCWRTI" localSheetId="7" hidden="1">#REF!</definedName>
    <definedName name="BExKM57ILX2TFEW6U7N6L8OCWRTI" localSheetId="0" hidden="1">#REF!</definedName>
    <definedName name="BExKM57ILX2TFEW6U7N6L8OCWRTI" localSheetId="6" hidden="1">#REF!</definedName>
    <definedName name="BExKM57ILX2TFEW6U7N6L8OCWRTI" localSheetId="5" hidden="1">#REF!</definedName>
    <definedName name="BExKM57ILX2TFEW6U7N6L8OCWRTI" localSheetId="2" hidden="1">#REF!</definedName>
    <definedName name="BExKM57ILX2TFEW6U7N6L8OCWRTI" localSheetId="1" hidden="1">#REF!</definedName>
    <definedName name="BExKM57ILX2TFEW6U7N6L8OCWRTI" localSheetId="3" hidden="1">#REF!</definedName>
    <definedName name="BExKM57ILX2TFEW6U7N6L8OCWRTI" hidden="1">#REF!</definedName>
    <definedName name="BExKM7WNL1NWICMLRT4K1EOFNZ7B" localSheetId="4" hidden="1">#REF!</definedName>
    <definedName name="BExKM7WNL1NWICMLRT4K1EOFNZ7B" localSheetId="7" hidden="1">#REF!</definedName>
    <definedName name="BExKM7WNL1NWICMLRT4K1EOFNZ7B" localSheetId="0" hidden="1">#REF!</definedName>
    <definedName name="BExKM7WNL1NWICMLRT4K1EOFNZ7B" localSheetId="6" hidden="1">#REF!</definedName>
    <definedName name="BExKM7WNL1NWICMLRT4K1EOFNZ7B" localSheetId="5" hidden="1">#REF!</definedName>
    <definedName name="BExKM7WNL1NWICMLRT4K1EOFNZ7B" localSheetId="2" hidden="1">#REF!</definedName>
    <definedName name="BExKM7WNL1NWICMLRT4K1EOFNZ7B" localSheetId="1" hidden="1">#REF!</definedName>
    <definedName name="BExKM7WNL1NWICMLRT4K1EOFNZ7B" localSheetId="3" hidden="1">#REF!</definedName>
    <definedName name="BExKM7WNL1NWICMLRT4K1EOFNZ7B" hidden="1">#REF!</definedName>
    <definedName name="BExKM9K24GXT188P37IWDBYRZJJL" localSheetId="4" hidden="1">#REF!</definedName>
    <definedName name="BExKM9K24GXT188P37IWDBYRZJJL" localSheetId="7" hidden="1">#REF!</definedName>
    <definedName name="BExKM9K24GXT188P37IWDBYRZJJL" localSheetId="0" hidden="1">#REF!</definedName>
    <definedName name="BExKM9K24GXT188P37IWDBYRZJJL" localSheetId="6" hidden="1">#REF!</definedName>
    <definedName name="BExKM9K24GXT188P37IWDBYRZJJL" localSheetId="5" hidden="1">#REF!</definedName>
    <definedName name="BExKM9K24GXT188P37IWDBYRZJJL" localSheetId="2" hidden="1">#REF!</definedName>
    <definedName name="BExKM9K24GXT188P37IWDBYRZJJL" localSheetId="1" hidden="1">#REF!</definedName>
    <definedName name="BExKM9K24GXT188P37IWDBYRZJJL" localSheetId="3" hidden="1">#REF!</definedName>
    <definedName name="BExKM9K24GXT188P37IWDBYRZJJL" hidden="1">#REF!</definedName>
    <definedName name="BExKNSJWSE07HTR5H0D75S1IZ6CS" localSheetId="4" hidden="1">#REF!</definedName>
    <definedName name="BExKNSJWSE07HTR5H0D75S1IZ6CS" localSheetId="7" hidden="1">#REF!</definedName>
    <definedName name="BExKNSJWSE07HTR5H0D75S1IZ6CS" localSheetId="0" hidden="1">#REF!</definedName>
    <definedName name="BExKNSJWSE07HTR5H0D75S1IZ6CS" localSheetId="6" hidden="1">#REF!</definedName>
    <definedName name="BExKNSJWSE07HTR5H0D75S1IZ6CS" localSheetId="5" hidden="1">#REF!</definedName>
    <definedName name="BExKNSJWSE07HTR5H0D75S1IZ6CS" localSheetId="2" hidden="1">#REF!</definedName>
    <definedName name="BExKNSJWSE07HTR5H0D75S1IZ6CS" localSheetId="1" hidden="1">#REF!</definedName>
    <definedName name="BExKNSJWSE07HTR5H0D75S1IZ6CS" localSheetId="3" hidden="1">#REF!</definedName>
    <definedName name="BExKNSJWSE07HTR5H0D75S1IZ6CS" hidden="1">#REF!</definedName>
    <definedName name="BExKNX72ARJM4BIEMD1PPA35XSR8" localSheetId="4" hidden="1">#REF!</definedName>
    <definedName name="BExKNX72ARJM4BIEMD1PPA35XSR8" localSheetId="7" hidden="1">#REF!</definedName>
    <definedName name="BExKNX72ARJM4BIEMD1PPA35XSR8" localSheetId="0" hidden="1">#REF!</definedName>
    <definedName name="BExKNX72ARJM4BIEMD1PPA35XSR8" localSheetId="6" hidden="1">#REF!</definedName>
    <definedName name="BExKNX72ARJM4BIEMD1PPA35XSR8" localSheetId="5" hidden="1">#REF!</definedName>
    <definedName name="BExKNX72ARJM4BIEMD1PPA35XSR8" localSheetId="2" hidden="1">#REF!</definedName>
    <definedName name="BExKNX72ARJM4BIEMD1PPA35XSR8" localSheetId="1" hidden="1">#REF!</definedName>
    <definedName name="BExKNX72ARJM4BIEMD1PPA35XSR8" localSheetId="3" hidden="1">#REF!</definedName>
    <definedName name="BExKNX72ARJM4BIEMD1PPA35XSR8" hidden="1">#REF!</definedName>
    <definedName name="BExKO3HNAHN7E0Z6KDFN2ZLFZPW8" localSheetId="4" hidden="1">#REF!</definedName>
    <definedName name="BExKO3HNAHN7E0Z6KDFN2ZLFZPW8" localSheetId="7" hidden="1">#REF!</definedName>
    <definedName name="BExKO3HNAHN7E0Z6KDFN2ZLFZPW8" localSheetId="0" hidden="1">#REF!</definedName>
    <definedName name="BExKO3HNAHN7E0Z6KDFN2ZLFZPW8" localSheetId="6" hidden="1">#REF!</definedName>
    <definedName name="BExKO3HNAHN7E0Z6KDFN2ZLFZPW8" localSheetId="5" hidden="1">#REF!</definedName>
    <definedName name="BExKO3HNAHN7E0Z6KDFN2ZLFZPW8" localSheetId="2" hidden="1">#REF!</definedName>
    <definedName name="BExKO3HNAHN7E0Z6KDFN2ZLFZPW8" localSheetId="1" hidden="1">#REF!</definedName>
    <definedName name="BExKO3HNAHN7E0Z6KDFN2ZLFZPW8" localSheetId="3" hidden="1">#REF!</definedName>
    <definedName name="BExKO3HNAHN7E0Z6KDFN2ZLFZPW8" hidden="1">#REF!</definedName>
    <definedName name="BExKQM5ER1L2LJVJ495X1XNS7ID7" localSheetId="4" hidden="1">#REF!</definedName>
    <definedName name="BExKQM5ER1L2LJVJ495X1XNS7ID7" localSheetId="7" hidden="1">#REF!</definedName>
    <definedName name="BExKQM5ER1L2LJVJ495X1XNS7ID7" localSheetId="0" hidden="1">#REF!</definedName>
    <definedName name="BExKQM5ER1L2LJVJ495X1XNS7ID7" localSheetId="6" hidden="1">#REF!</definedName>
    <definedName name="BExKQM5ER1L2LJVJ495X1XNS7ID7" localSheetId="5" hidden="1">#REF!</definedName>
    <definedName name="BExKQM5ER1L2LJVJ495X1XNS7ID7" localSheetId="2" hidden="1">#REF!</definedName>
    <definedName name="BExKQM5ER1L2LJVJ495X1XNS7ID7" localSheetId="1" hidden="1">#REF!</definedName>
    <definedName name="BExKQM5ER1L2LJVJ495X1XNS7ID7" localSheetId="3" hidden="1">#REF!</definedName>
    <definedName name="BExKQM5ER1L2LJVJ495X1XNS7ID7" hidden="1">#REF!</definedName>
    <definedName name="BExKQRE498B1B1QMR0TMHXLRV9H4" localSheetId="4" hidden="1">#REF!</definedName>
    <definedName name="BExKQRE498B1B1QMR0TMHXLRV9H4" localSheetId="7" hidden="1">#REF!</definedName>
    <definedName name="BExKQRE498B1B1QMR0TMHXLRV9H4" localSheetId="0" hidden="1">#REF!</definedName>
    <definedName name="BExKQRE498B1B1QMR0TMHXLRV9H4" localSheetId="6" hidden="1">#REF!</definedName>
    <definedName name="BExKQRE498B1B1QMR0TMHXLRV9H4" localSheetId="5" hidden="1">#REF!</definedName>
    <definedName name="BExKQRE498B1B1QMR0TMHXLRV9H4" localSheetId="2" hidden="1">#REF!</definedName>
    <definedName name="BExKQRE498B1B1QMR0TMHXLRV9H4" localSheetId="1" hidden="1">#REF!</definedName>
    <definedName name="BExKQRE498B1B1QMR0TMHXLRV9H4" localSheetId="3" hidden="1">#REF!</definedName>
    <definedName name="BExKQRE498B1B1QMR0TMHXLRV9H4" hidden="1">#REF!</definedName>
    <definedName name="BExKQU38W72YL615IFGZ562W9SJJ" localSheetId="4" hidden="1">#REF!</definedName>
    <definedName name="BExKQU38W72YL615IFGZ562W9SJJ" localSheetId="7" hidden="1">#REF!</definedName>
    <definedName name="BExKQU38W72YL615IFGZ562W9SJJ" localSheetId="0" hidden="1">#REF!</definedName>
    <definedName name="BExKQU38W72YL615IFGZ562W9SJJ" localSheetId="6" hidden="1">#REF!</definedName>
    <definedName name="BExKQU38W72YL615IFGZ562W9SJJ" localSheetId="5" hidden="1">#REF!</definedName>
    <definedName name="BExKQU38W72YL615IFGZ562W9SJJ" localSheetId="2" hidden="1">#REF!</definedName>
    <definedName name="BExKQU38W72YL615IFGZ562W9SJJ" localSheetId="1" hidden="1">#REF!</definedName>
    <definedName name="BExKQU38W72YL615IFGZ562W9SJJ" localSheetId="3" hidden="1">#REF!</definedName>
    <definedName name="BExKQU38W72YL615IFGZ562W9SJJ" hidden="1">#REF!</definedName>
    <definedName name="BExKR5BSQJ5BSILSC4599AV17X5R" localSheetId="4" hidden="1">#REF!</definedName>
    <definedName name="BExKR5BSQJ5BSILSC4599AV17X5R" localSheetId="7" hidden="1">#REF!</definedName>
    <definedName name="BExKR5BSQJ5BSILSC4599AV17X5R" localSheetId="0" hidden="1">#REF!</definedName>
    <definedName name="BExKR5BSQJ5BSILSC4599AV17X5R" localSheetId="6" hidden="1">#REF!</definedName>
    <definedName name="BExKR5BSQJ5BSILSC4599AV17X5R" localSheetId="5" hidden="1">#REF!</definedName>
    <definedName name="BExKR5BSQJ5BSILSC4599AV17X5R" localSheetId="2" hidden="1">#REF!</definedName>
    <definedName name="BExKR5BSQJ5BSILSC4599AV17X5R" localSheetId="1" hidden="1">#REF!</definedName>
    <definedName name="BExKR5BSQJ5BSILSC4599AV17X5R" localSheetId="3" hidden="1">#REF!</definedName>
    <definedName name="BExKR5BSQJ5BSILSC4599AV17X5R" hidden="1">#REF!</definedName>
    <definedName name="BExKRJPQIECUYLTT5X66OCZQ6ADE" localSheetId="4" hidden="1">#REF!</definedName>
    <definedName name="BExKRJPQIECUYLTT5X66OCZQ6ADE" localSheetId="7" hidden="1">#REF!</definedName>
    <definedName name="BExKRJPQIECUYLTT5X66OCZQ6ADE" localSheetId="0" hidden="1">#REF!</definedName>
    <definedName name="BExKRJPQIECUYLTT5X66OCZQ6ADE" localSheetId="6" hidden="1">#REF!</definedName>
    <definedName name="BExKRJPQIECUYLTT5X66OCZQ6ADE" localSheetId="5" hidden="1">#REF!</definedName>
    <definedName name="BExKRJPQIECUYLTT5X66OCZQ6ADE" localSheetId="2" hidden="1">#REF!</definedName>
    <definedName name="BExKRJPQIECUYLTT5X66OCZQ6ADE" localSheetId="1" hidden="1">#REF!</definedName>
    <definedName name="BExKRJPQIECUYLTT5X66OCZQ6ADE" localSheetId="3" hidden="1">#REF!</definedName>
    <definedName name="BExKRJPQIECUYLTT5X66OCZQ6ADE" hidden="1">#REF!</definedName>
    <definedName name="BExKS01T8AZIDHLM0LCV3UXLGWB9" localSheetId="4" hidden="1">#REF!</definedName>
    <definedName name="BExKS01T8AZIDHLM0LCV3UXLGWB9" localSheetId="7" hidden="1">#REF!</definedName>
    <definedName name="BExKS01T8AZIDHLM0LCV3UXLGWB9" localSheetId="0" hidden="1">#REF!</definedName>
    <definedName name="BExKS01T8AZIDHLM0LCV3UXLGWB9" localSheetId="6" hidden="1">#REF!</definedName>
    <definedName name="BExKS01T8AZIDHLM0LCV3UXLGWB9" localSheetId="5" hidden="1">#REF!</definedName>
    <definedName name="BExKS01T8AZIDHLM0LCV3UXLGWB9" localSheetId="2" hidden="1">#REF!</definedName>
    <definedName name="BExKS01T8AZIDHLM0LCV3UXLGWB9" localSheetId="1" hidden="1">#REF!</definedName>
    <definedName name="BExKS01T8AZIDHLM0LCV3UXLGWB9" localSheetId="3" hidden="1">#REF!</definedName>
    <definedName name="BExKS01T8AZIDHLM0LCV3UXLGWB9" hidden="1">#REF!</definedName>
    <definedName name="BExKT7I5PQP9ZD27XETZ381VGBA2" localSheetId="4" hidden="1">#REF!</definedName>
    <definedName name="BExKT7I5PQP9ZD27XETZ381VGBA2" localSheetId="7" hidden="1">#REF!</definedName>
    <definedName name="BExKT7I5PQP9ZD27XETZ381VGBA2" localSheetId="0" hidden="1">#REF!</definedName>
    <definedName name="BExKT7I5PQP9ZD27XETZ381VGBA2" localSheetId="6" hidden="1">#REF!</definedName>
    <definedName name="BExKT7I5PQP9ZD27XETZ381VGBA2" localSheetId="5" hidden="1">#REF!</definedName>
    <definedName name="BExKT7I5PQP9ZD27XETZ381VGBA2" localSheetId="2" hidden="1">#REF!</definedName>
    <definedName name="BExKT7I5PQP9ZD27XETZ381VGBA2" localSheetId="1" hidden="1">#REF!</definedName>
    <definedName name="BExKT7I5PQP9ZD27XETZ381VGBA2" localSheetId="3" hidden="1">#REF!</definedName>
    <definedName name="BExKT7I5PQP9ZD27XETZ381VGBA2" hidden="1">#REF!</definedName>
    <definedName name="BExKTCASQZRH02U2JWBY9WMPFD1H" localSheetId="4" hidden="1">[2]osnovni!#REF!</definedName>
    <definedName name="BExKTCASQZRH02U2JWBY9WMPFD1H" localSheetId="7" hidden="1">[2]osnovni!#REF!</definedName>
    <definedName name="BExKTCASQZRH02U2JWBY9WMPFD1H" localSheetId="0" hidden="1">[2]osnovni!#REF!</definedName>
    <definedName name="BExKTCASQZRH02U2JWBY9WMPFD1H" localSheetId="6" hidden="1">[2]osnovni!#REF!</definedName>
    <definedName name="BExKTCASQZRH02U2JWBY9WMPFD1H" localSheetId="5" hidden="1">[2]osnovni!#REF!</definedName>
    <definedName name="BExKTCASQZRH02U2JWBY9WMPFD1H" localSheetId="2" hidden="1">[2]osnovni!#REF!</definedName>
    <definedName name="BExKTCASQZRH02U2JWBY9WMPFD1H" localSheetId="1" hidden="1">[2]osnovni!#REF!</definedName>
    <definedName name="BExKTCASQZRH02U2JWBY9WMPFD1H" localSheetId="3" hidden="1">[2]osnovni!#REF!</definedName>
    <definedName name="BExKTCASQZRH02U2JWBY9WMPFD1H" hidden="1">[2]osnovni!#REF!</definedName>
    <definedName name="BExKUKSZ0IMNIERRF0JJ1ZA03156" localSheetId="4" hidden="1">#REF!</definedName>
    <definedName name="BExKUKSZ0IMNIERRF0JJ1ZA03156" localSheetId="7" hidden="1">#REF!</definedName>
    <definedName name="BExKUKSZ0IMNIERRF0JJ1ZA03156" localSheetId="0" hidden="1">#REF!</definedName>
    <definedName name="BExKUKSZ0IMNIERRF0JJ1ZA03156" localSheetId="6" hidden="1">#REF!</definedName>
    <definedName name="BExKUKSZ0IMNIERRF0JJ1ZA03156" localSheetId="5" hidden="1">#REF!</definedName>
    <definedName name="BExKUKSZ0IMNIERRF0JJ1ZA03156" localSheetId="2" hidden="1">#REF!</definedName>
    <definedName name="BExKUKSZ0IMNIERRF0JJ1ZA03156" localSheetId="1" hidden="1">#REF!</definedName>
    <definedName name="BExKUKSZ0IMNIERRF0JJ1ZA03156" localSheetId="3" hidden="1">#REF!</definedName>
    <definedName name="BExKUKSZ0IMNIERRF0JJ1ZA03156" hidden="1">#REF!</definedName>
    <definedName name="BExKVIYZAYC8YX47W29W2F4NESR1" localSheetId="4" hidden="1">#REF!</definedName>
    <definedName name="BExKVIYZAYC8YX47W29W2F4NESR1" localSheetId="7" hidden="1">#REF!</definedName>
    <definedName name="BExKVIYZAYC8YX47W29W2F4NESR1" localSheetId="0" hidden="1">#REF!</definedName>
    <definedName name="BExKVIYZAYC8YX47W29W2F4NESR1" localSheetId="6" hidden="1">#REF!</definedName>
    <definedName name="BExKVIYZAYC8YX47W29W2F4NESR1" localSheetId="5" hidden="1">#REF!</definedName>
    <definedName name="BExKVIYZAYC8YX47W29W2F4NESR1" localSheetId="2" hidden="1">#REF!</definedName>
    <definedName name="BExKVIYZAYC8YX47W29W2F4NESR1" localSheetId="1" hidden="1">#REF!</definedName>
    <definedName name="BExKVIYZAYC8YX47W29W2F4NESR1" localSheetId="3" hidden="1">#REF!</definedName>
    <definedName name="BExKVIYZAYC8YX47W29W2F4NESR1" hidden="1">#REF!</definedName>
    <definedName name="BExKWTQ5SQIY6FV8M2HXBJ1MRIJX" localSheetId="4" hidden="1">#REF!</definedName>
    <definedName name="BExKWTQ5SQIY6FV8M2HXBJ1MRIJX" localSheetId="7" hidden="1">#REF!</definedName>
    <definedName name="BExKWTQ5SQIY6FV8M2HXBJ1MRIJX" localSheetId="0" hidden="1">#REF!</definedName>
    <definedName name="BExKWTQ5SQIY6FV8M2HXBJ1MRIJX" localSheetId="6" hidden="1">#REF!</definedName>
    <definedName name="BExKWTQ5SQIY6FV8M2HXBJ1MRIJX" localSheetId="5" hidden="1">#REF!</definedName>
    <definedName name="BExKWTQ5SQIY6FV8M2HXBJ1MRIJX" localSheetId="2" hidden="1">#REF!</definedName>
    <definedName name="BExKWTQ5SQIY6FV8M2HXBJ1MRIJX" localSheetId="1" hidden="1">#REF!</definedName>
    <definedName name="BExKWTQ5SQIY6FV8M2HXBJ1MRIJX" localSheetId="3" hidden="1">#REF!</definedName>
    <definedName name="BExKWTQ5SQIY6FV8M2HXBJ1MRIJX" hidden="1">#REF!</definedName>
    <definedName name="BExM9U51GGRXQS3QJDDQXOXWB7TL" localSheetId="4" hidden="1">#REF!</definedName>
    <definedName name="BExM9U51GGRXQS3QJDDQXOXWB7TL" localSheetId="7" hidden="1">#REF!</definedName>
    <definedName name="BExM9U51GGRXQS3QJDDQXOXWB7TL" localSheetId="0" hidden="1">#REF!</definedName>
    <definedName name="BExM9U51GGRXQS3QJDDQXOXWB7TL" localSheetId="6" hidden="1">#REF!</definedName>
    <definedName name="BExM9U51GGRXQS3QJDDQXOXWB7TL" localSheetId="5" hidden="1">#REF!</definedName>
    <definedName name="BExM9U51GGRXQS3QJDDQXOXWB7TL" localSheetId="2" hidden="1">#REF!</definedName>
    <definedName name="BExM9U51GGRXQS3QJDDQXOXWB7TL" localSheetId="1" hidden="1">#REF!</definedName>
    <definedName name="BExM9U51GGRXQS3QJDDQXOXWB7TL" localSheetId="3" hidden="1">#REF!</definedName>
    <definedName name="BExM9U51GGRXQS3QJDDQXOXWB7TL" hidden="1">#REF!</definedName>
    <definedName name="BExMAJ0KMRHRM4NGLQHEFPUOISH1" localSheetId="4" hidden="1">#REF!</definedName>
    <definedName name="BExMAJ0KMRHRM4NGLQHEFPUOISH1" localSheetId="7" hidden="1">#REF!</definedName>
    <definedName name="BExMAJ0KMRHRM4NGLQHEFPUOISH1" localSheetId="0" hidden="1">#REF!</definedName>
    <definedName name="BExMAJ0KMRHRM4NGLQHEFPUOISH1" localSheetId="6" hidden="1">#REF!</definedName>
    <definedName name="BExMAJ0KMRHRM4NGLQHEFPUOISH1" localSheetId="5" hidden="1">#REF!</definedName>
    <definedName name="BExMAJ0KMRHRM4NGLQHEFPUOISH1" localSheetId="2" hidden="1">#REF!</definedName>
    <definedName name="BExMAJ0KMRHRM4NGLQHEFPUOISH1" localSheetId="1" hidden="1">#REF!</definedName>
    <definedName name="BExMAJ0KMRHRM4NGLQHEFPUOISH1" localSheetId="3" hidden="1">#REF!</definedName>
    <definedName name="BExMAJ0KMRHRM4NGLQHEFPUOISH1" hidden="1">#REF!</definedName>
    <definedName name="BExMARPH49EM4ALXQ05H0QWY94FX" localSheetId="4" hidden="1">#REF!</definedName>
    <definedName name="BExMARPH49EM4ALXQ05H0QWY94FX" localSheetId="7" hidden="1">#REF!</definedName>
    <definedName name="BExMARPH49EM4ALXQ05H0QWY94FX" localSheetId="0" hidden="1">#REF!</definedName>
    <definedName name="BExMARPH49EM4ALXQ05H0QWY94FX" localSheetId="6" hidden="1">#REF!</definedName>
    <definedName name="BExMARPH49EM4ALXQ05H0QWY94FX" localSheetId="5" hidden="1">#REF!</definedName>
    <definedName name="BExMARPH49EM4ALXQ05H0QWY94FX" localSheetId="2" hidden="1">#REF!</definedName>
    <definedName name="BExMARPH49EM4ALXQ05H0QWY94FX" localSheetId="1" hidden="1">#REF!</definedName>
    <definedName name="BExMARPH49EM4ALXQ05H0QWY94FX" localSheetId="3" hidden="1">#REF!</definedName>
    <definedName name="BExMARPH49EM4ALXQ05H0QWY94FX" hidden="1">#REF!</definedName>
    <definedName name="BExMBV47JAFB4WTWRCOZKI1N12XT" localSheetId="4" hidden="1">#REF!</definedName>
    <definedName name="BExMBV47JAFB4WTWRCOZKI1N12XT" localSheetId="7" hidden="1">#REF!</definedName>
    <definedName name="BExMBV47JAFB4WTWRCOZKI1N12XT" localSheetId="0" hidden="1">#REF!</definedName>
    <definedName name="BExMBV47JAFB4WTWRCOZKI1N12XT" localSheetId="6" hidden="1">#REF!</definedName>
    <definedName name="BExMBV47JAFB4WTWRCOZKI1N12XT" localSheetId="5" hidden="1">#REF!</definedName>
    <definedName name="BExMBV47JAFB4WTWRCOZKI1N12XT" localSheetId="2" hidden="1">#REF!</definedName>
    <definedName name="BExMBV47JAFB4WTWRCOZKI1N12XT" localSheetId="1" hidden="1">#REF!</definedName>
    <definedName name="BExMBV47JAFB4WTWRCOZKI1N12XT" localSheetId="3" hidden="1">#REF!</definedName>
    <definedName name="BExMBV47JAFB4WTWRCOZKI1N12XT" hidden="1">#REF!</definedName>
    <definedName name="BExMCEQUWYYYSPROCXGK6S7411XC" localSheetId="4" hidden="1">#REF!</definedName>
    <definedName name="BExMCEQUWYYYSPROCXGK6S7411XC" localSheetId="7" hidden="1">#REF!</definedName>
    <definedName name="BExMCEQUWYYYSPROCXGK6S7411XC" localSheetId="0" hidden="1">#REF!</definedName>
    <definedName name="BExMCEQUWYYYSPROCXGK6S7411XC" localSheetId="6" hidden="1">#REF!</definedName>
    <definedName name="BExMCEQUWYYYSPROCXGK6S7411XC" localSheetId="5" hidden="1">#REF!</definedName>
    <definedName name="BExMCEQUWYYYSPROCXGK6S7411XC" localSheetId="2" hidden="1">#REF!</definedName>
    <definedName name="BExMCEQUWYYYSPROCXGK6S7411XC" localSheetId="1" hidden="1">#REF!</definedName>
    <definedName name="BExMCEQUWYYYSPROCXGK6S7411XC" localSheetId="3" hidden="1">#REF!</definedName>
    <definedName name="BExMCEQUWYYYSPROCXGK6S7411XC" hidden="1">#REF!</definedName>
    <definedName name="BExMCI71DAICVBPP6PIGS883N5VG" localSheetId="4" hidden="1">#REF!</definedName>
    <definedName name="BExMCI71DAICVBPP6PIGS883N5VG" localSheetId="7" hidden="1">#REF!</definedName>
    <definedName name="BExMCI71DAICVBPP6PIGS883N5VG" localSheetId="0" hidden="1">#REF!</definedName>
    <definedName name="BExMCI71DAICVBPP6PIGS883N5VG" localSheetId="6" hidden="1">#REF!</definedName>
    <definedName name="BExMCI71DAICVBPP6PIGS883N5VG" localSheetId="5" hidden="1">#REF!</definedName>
    <definedName name="BExMCI71DAICVBPP6PIGS883N5VG" localSheetId="2" hidden="1">#REF!</definedName>
    <definedName name="BExMCI71DAICVBPP6PIGS883N5VG" localSheetId="1" hidden="1">#REF!</definedName>
    <definedName name="BExMCI71DAICVBPP6PIGS883N5VG" localSheetId="3" hidden="1">#REF!</definedName>
    <definedName name="BExMCI71DAICVBPP6PIGS883N5VG" hidden="1">#REF!</definedName>
    <definedName name="BExMDIRDPCDOVMR5FEMSRCZYNGFM" localSheetId="4" hidden="1">#REF!</definedName>
    <definedName name="BExMDIRDPCDOVMR5FEMSRCZYNGFM" localSheetId="7" hidden="1">#REF!</definedName>
    <definedName name="BExMDIRDPCDOVMR5FEMSRCZYNGFM" localSheetId="0" hidden="1">#REF!</definedName>
    <definedName name="BExMDIRDPCDOVMR5FEMSRCZYNGFM" localSheetId="6" hidden="1">#REF!</definedName>
    <definedName name="BExMDIRDPCDOVMR5FEMSRCZYNGFM" localSheetId="5" hidden="1">#REF!</definedName>
    <definedName name="BExMDIRDPCDOVMR5FEMSRCZYNGFM" localSheetId="2" hidden="1">#REF!</definedName>
    <definedName name="BExMDIRDPCDOVMR5FEMSRCZYNGFM" localSheetId="1" hidden="1">#REF!</definedName>
    <definedName name="BExMDIRDPCDOVMR5FEMSRCZYNGFM" localSheetId="3" hidden="1">#REF!</definedName>
    <definedName name="BExMDIRDPCDOVMR5FEMSRCZYNGFM" hidden="1">#REF!</definedName>
    <definedName name="BExMHJ7OGI87N2NTJEBNTDLDHAHX" localSheetId="4" hidden="1">#REF!</definedName>
    <definedName name="BExMHJ7OGI87N2NTJEBNTDLDHAHX" localSheetId="7" hidden="1">#REF!</definedName>
    <definedName name="BExMHJ7OGI87N2NTJEBNTDLDHAHX" localSheetId="0" hidden="1">#REF!</definedName>
    <definedName name="BExMHJ7OGI87N2NTJEBNTDLDHAHX" localSheetId="6" hidden="1">#REF!</definedName>
    <definedName name="BExMHJ7OGI87N2NTJEBNTDLDHAHX" localSheetId="5" hidden="1">#REF!</definedName>
    <definedName name="BExMHJ7OGI87N2NTJEBNTDLDHAHX" localSheetId="2" hidden="1">#REF!</definedName>
    <definedName name="BExMHJ7OGI87N2NTJEBNTDLDHAHX" localSheetId="1" hidden="1">#REF!</definedName>
    <definedName name="BExMHJ7OGI87N2NTJEBNTDLDHAHX" localSheetId="3" hidden="1">#REF!</definedName>
    <definedName name="BExMHJ7OGI87N2NTJEBNTDLDHAHX" hidden="1">#REF!</definedName>
    <definedName name="BExMJPA9ZQRNZXWK3ZVEOT0EK7FH" localSheetId="4" hidden="1">#REF!</definedName>
    <definedName name="BExMJPA9ZQRNZXWK3ZVEOT0EK7FH" localSheetId="7" hidden="1">#REF!</definedName>
    <definedName name="BExMJPA9ZQRNZXWK3ZVEOT0EK7FH" localSheetId="0" hidden="1">#REF!</definedName>
    <definedName name="BExMJPA9ZQRNZXWK3ZVEOT0EK7FH" localSheetId="6" hidden="1">#REF!</definedName>
    <definedName name="BExMJPA9ZQRNZXWK3ZVEOT0EK7FH" localSheetId="5" hidden="1">#REF!</definedName>
    <definedName name="BExMJPA9ZQRNZXWK3ZVEOT0EK7FH" localSheetId="2" hidden="1">#REF!</definedName>
    <definedName name="BExMJPA9ZQRNZXWK3ZVEOT0EK7FH" localSheetId="1" hidden="1">#REF!</definedName>
    <definedName name="BExMJPA9ZQRNZXWK3ZVEOT0EK7FH" localSheetId="3" hidden="1">#REF!</definedName>
    <definedName name="BExMJPA9ZQRNZXWK3ZVEOT0EK7FH" hidden="1">#REF!</definedName>
    <definedName name="BExMK4KKMDELEUTAD6H8P29L9CI6" localSheetId="4" hidden="1">#REF!</definedName>
    <definedName name="BExMK4KKMDELEUTAD6H8P29L9CI6" localSheetId="7" hidden="1">#REF!</definedName>
    <definedName name="BExMK4KKMDELEUTAD6H8P29L9CI6" localSheetId="0" hidden="1">#REF!</definedName>
    <definedName name="BExMK4KKMDELEUTAD6H8P29L9CI6" localSheetId="6" hidden="1">#REF!</definedName>
    <definedName name="BExMK4KKMDELEUTAD6H8P29L9CI6" localSheetId="5" hidden="1">#REF!</definedName>
    <definedName name="BExMK4KKMDELEUTAD6H8P29L9CI6" localSheetId="2" hidden="1">#REF!</definedName>
    <definedName name="BExMK4KKMDELEUTAD6H8P29L9CI6" localSheetId="1" hidden="1">#REF!</definedName>
    <definedName name="BExMK4KKMDELEUTAD6H8P29L9CI6" localSheetId="3" hidden="1">#REF!</definedName>
    <definedName name="BExMK4KKMDELEUTAD6H8P29L9CI6" hidden="1">#REF!</definedName>
    <definedName name="BExMKNR2Q70QV6XDWY3KYPLW7J1V" localSheetId="4" hidden="1">#REF!</definedName>
    <definedName name="BExMKNR2Q70QV6XDWY3KYPLW7J1V" localSheetId="7" hidden="1">#REF!</definedName>
    <definedName name="BExMKNR2Q70QV6XDWY3KYPLW7J1V" localSheetId="0" hidden="1">#REF!</definedName>
    <definedName name="BExMKNR2Q70QV6XDWY3KYPLW7J1V" localSheetId="6" hidden="1">#REF!</definedName>
    <definedName name="BExMKNR2Q70QV6XDWY3KYPLW7J1V" localSheetId="5" hidden="1">#REF!</definedName>
    <definedName name="BExMKNR2Q70QV6XDWY3KYPLW7J1V" localSheetId="2" hidden="1">#REF!</definedName>
    <definedName name="BExMKNR2Q70QV6XDWY3KYPLW7J1V" localSheetId="1" hidden="1">#REF!</definedName>
    <definedName name="BExMKNR2Q70QV6XDWY3KYPLW7J1V" localSheetId="3" hidden="1">#REF!</definedName>
    <definedName name="BExMKNR2Q70QV6XDWY3KYPLW7J1V" hidden="1">#REF!</definedName>
    <definedName name="BExMMHOMWSO5M3BIM5TGPRDE5ITL" localSheetId="4" hidden="1">#REF!</definedName>
    <definedName name="BExMMHOMWSO5M3BIM5TGPRDE5ITL" localSheetId="7" hidden="1">#REF!</definedName>
    <definedName name="BExMMHOMWSO5M3BIM5TGPRDE5ITL" localSheetId="0" hidden="1">#REF!</definedName>
    <definedName name="BExMMHOMWSO5M3BIM5TGPRDE5ITL" localSheetId="6" hidden="1">#REF!</definedName>
    <definedName name="BExMMHOMWSO5M3BIM5TGPRDE5ITL" localSheetId="5" hidden="1">#REF!</definedName>
    <definedName name="BExMMHOMWSO5M3BIM5TGPRDE5ITL" localSheetId="2" hidden="1">#REF!</definedName>
    <definedName name="BExMMHOMWSO5M3BIM5TGPRDE5ITL" localSheetId="1" hidden="1">#REF!</definedName>
    <definedName name="BExMMHOMWSO5M3BIM5TGPRDE5ITL" localSheetId="3" hidden="1">#REF!</definedName>
    <definedName name="BExMMHOMWSO5M3BIM5TGPRDE5ITL" hidden="1">#REF!</definedName>
    <definedName name="BExMN0K9WYZ26H12SMUMZ4GK79OK" localSheetId="4" hidden="1">#REF!</definedName>
    <definedName name="BExMN0K9WYZ26H12SMUMZ4GK79OK" localSheetId="7" hidden="1">#REF!</definedName>
    <definedName name="BExMN0K9WYZ26H12SMUMZ4GK79OK" localSheetId="0" hidden="1">#REF!</definedName>
    <definedName name="BExMN0K9WYZ26H12SMUMZ4GK79OK" localSheetId="6" hidden="1">#REF!</definedName>
    <definedName name="BExMN0K9WYZ26H12SMUMZ4GK79OK" localSheetId="5" hidden="1">#REF!</definedName>
    <definedName name="BExMN0K9WYZ26H12SMUMZ4GK79OK" localSheetId="2" hidden="1">#REF!</definedName>
    <definedName name="BExMN0K9WYZ26H12SMUMZ4GK79OK" localSheetId="1" hidden="1">#REF!</definedName>
    <definedName name="BExMN0K9WYZ26H12SMUMZ4GK79OK" localSheetId="3" hidden="1">#REF!</definedName>
    <definedName name="BExMN0K9WYZ26H12SMUMZ4GK79OK" hidden="1">#REF!</definedName>
    <definedName name="BExMN75RZ6L4Z16JRFVLR2XD6R8Z" localSheetId="4" hidden="1">#REF!</definedName>
    <definedName name="BExMN75RZ6L4Z16JRFVLR2XD6R8Z" localSheetId="7" hidden="1">#REF!</definedName>
    <definedName name="BExMN75RZ6L4Z16JRFVLR2XD6R8Z" localSheetId="0" hidden="1">#REF!</definedName>
    <definedName name="BExMN75RZ6L4Z16JRFVLR2XD6R8Z" localSheetId="6" hidden="1">#REF!</definedName>
    <definedName name="BExMN75RZ6L4Z16JRFVLR2XD6R8Z" localSheetId="5" hidden="1">#REF!</definedName>
    <definedName name="BExMN75RZ6L4Z16JRFVLR2XD6R8Z" localSheetId="2" hidden="1">#REF!</definedName>
    <definedName name="BExMN75RZ6L4Z16JRFVLR2XD6R8Z" localSheetId="1" hidden="1">#REF!</definedName>
    <definedName name="BExMN75RZ6L4Z16JRFVLR2XD6R8Z" localSheetId="3" hidden="1">#REF!</definedName>
    <definedName name="BExMN75RZ6L4Z16JRFVLR2XD6R8Z" hidden="1">#REF!</definedName>
    <definedName name="BExMOSP7Q7VXEWP8WDRS90GP9ITM" localSheetId="4" hidden="1">#REF!</definedName>
    <definedName name="BExMOSP7Q7VXEWP8WDRS90GP9ITM" localSheetId="7" hidden="1">#REF!</definedName>
    <definedName name="BExMOSP7Q7VXEWP8WDRS90GP9ITM" localSheetId="0" hidden="1">#REF!</definedName>
    <definedName name="BExMOSP7Q7VXEWP8WDRS90GP9ITM" localSheetId="6" hidden="1">#REF!</definedName>
    <definedName name="BExMOSP7Q7VXEWP8WDRS90GP9ITM" localSheetId="5" hidden="1">#REF!</definedName>
    <definedName name="BExMOSP7Q7VXEWP8WDRS90GP9ITM" localSheetId="2" hidden="1">#REF!</definedName>
    <definedName name="BExMOSP7Q7VXEWP8WDRS90GP9ITM" localSheetId="1" hidden="1">#REF!</definedName>
    <definedName name="BExMOSP7Q7VXEWP8WDRS90GP9ITM" localSheetId="3" hidden="1">#REF!</definedName>
    <definedName name="BExMOSP7Q7VXEWP8WDRS90GP9ITM" hidden="1">#REF!</definedName>
    <definedName name="BExMP31JWBJ92EW6I900LBCHT1YM" localSheetId="4" hidden="1">#REF!</definedName>
    <definedName name="BExMP31JWBJ92EW6I900LBCHT1YM" localSheetId="7" hidden="1">#REF!</definedName>
    <definedName name="BExMP31JWBJ92EW6I900LBCHT1YM" localSheetId="0" hidden="1">#REF!</definedName>
    <definedName name="BExMP31JWBJ92EW6I900LBCHT1YM" localSheetId="6" hidden="1">#REF!</definedName>
    <definedName name="BExMP31JWBJ92EW6I900LBCHT1YM" localSheetId="5" hidden="1">#REF!</definedName>
    <definedName name="BExMP31JWBJ92EW6I900LBCHT1YM" localSheetId="2" hidden="1">#REF!</definedName>
    <definedName name="BExMP31JWBJ92EW6I900LBCHT1YM" localSheetId="1" hidden="1">#REF!</definedName>
    <definedName name="BExMP31JWBJ92EW6I900LBCHT1YM" localSheetId="3" hidden="1">#REF!</definedName>
    <definedName name="BExMP31JWBJ92EW6I900LBCHT1YM" hidden="1">#REF!</definedName>
    <definedName name="BExMPFS19Z9IMPABOSKS36MOM1FT" localSheetId="4" hidden="1">#REF!</definedName>
    <definedName name="BExMPFS19Z9IMPABOSKS36MOM1FT" localSheetId="7" hidden="1">#REF!</definedName>
    <definedName name="BExMPFS19Z9IMPABOSKS36MOM1FT" localSheetId="0" hidden="1">#REF!</definedName>
    <definedName name="BExMPFS19Z9IMPABOSKS36MOM1FT" localSheetId="6" hidden="1">#REF!</definedName>
    <definedName name="BExMPFS19Z9IMPABOSKS36MOM1FT" localSheetId="5" hidden="1">#REF!</definedName>
    <definedName name="BExMPFS19Z9IMPABOSKS36MOM1FT" localSheetId="2" hidden="1">#REF!</definedName>
    <definedName name="BExMPFS19Z9IMPABOSKS36MOM1FT" localSheetId="1" hidden="1">#REF!</definedName>
    <definedName name="BExMPFS19Z9IMPABOSKS36MOM1FT" localSheetId="3" hidden="1">#REF!</definedName>
    <definedName name="BExMPFS19Z9IMPABOSKS36MOM1FT" hidden="1">#REF!</definedName>
    <definedName name="BExMPMIQ7CCQNEHX4FTHPU53F5H8" localSheetId="4" hidden="1">#REF!</definedName>
    <definedName name="BExMPMIQ7CCQNEHX4FTHPU53F5H8" localSheetId="7" hidden="1">#REF!</definedName>
    <definedName name="BExMPMIQ7CCQNEHX4FTHPU53F5H8" localSheetId="0" hidden="1">#REF!</definedName>
    <definedName name="BExMPMIQ7CCQNEHX4FTHPU53F5H8" localSheetId="6" hidden="1">#REF!</definedName>
    <definedName name="BExMPMIQ7CCQNEHX4FTHPU53F5H8" localSheetId="5" hidden="1">#REF!</definedName>
    <definedName name="BExMPMIQ7CCQNEHX4FTHPU53F5H8" localSheetId="2" hidden="1">#REF!</definedName>
    <definedName name="BExMPMIQ7CCQNEHX4FTHPU53F5H8" localSheetId="1" hidden="1">#REF!</definedName>
    <definedName name="BExMPMIQ7CCQNEHX4FTHPU53F5H8" localSheetId="3" hidden="1">#REF!</definedName>
    <definedName name="BExMPMIQ7CCQNEHX4FTHPU53F5H8" hidden="1">#REF!</definedName>
    <definedName name="BExMQJC3KXBTRLX3EA0Z34SGB8KH" localSheetId="4" hidden="1">#REF!</definedName>
    <definedName name="BExMQJC3KXBTRLX3EA0Z34SGB8KH" localSheetId="7" hidden="1">#REF!</definedName>
    <definedName name="BExMQJC3KXBTRLX3EA0Z34SGB8KH" localSheetId="0" hidden="1">#REF!</definedName>
    <definedName name="BExMQJC3KXBTRLX3EA0Z34SGB8KH" localSheetId="6" hidden="1">#REF!</definedName>
    <definedName name="BExMQJC3KXBTRLX3EA0Z34SGB8KH" localSheetId="5" hidden="1">#REF!</definedName>
    <definedName name="BExMQJC3KXBTRLX3EA0Z34SGB8KH" localSheetId="2" hidden="1">#REF!</definedName>
    <definedName name="BExMQJC3KXBTRLX3EA0Z34SGB8KH" localSheetId="1" hidden="1">#REF!</definedName>
    <definedName name="BExMQJC3KXBTRLX3EA0Z34SGB8KH" localSheetId="3" hidden="1">#REF!</definedName>
    <definedName name="BExMQJC3KXBTRLX3EA0Z34SGB8KH" hidden="1">#REF!</definedName>
    <definedName name="BExMSYJVMWBW7ZDGDZTP8AC4LBAH" localSheetId="4" hidden="1">#REF!</definedName>
    <definedName name="BExMSYJVMWBW7ZDGDZTP8AC4LBAH" localSheetId="7" hidden="1">#REF!</definedName>
    <definedName name="BExMSYJVMWBW7ZDGDZTP8AC4LBAH" localSheetId="0" hidden="1">#REF!</definedName>
    <definedName name="BExMSYJVMWBW7ZDGDZTP8AC4LBAH" localSheetId="6" hidden="1">#REF!</definedName>
    <definedName name="BExMSYJVMWBW7ZDGDZTP8AC4LBAH" localSheetId="5" hidden="1">#REF!</definedName>
    <definedName name="BExMSYJVMWBW7ZDGDZTP8AC4LBAH" localSheetId="2" hidden="1">#REF!</definedName>
    <definedName name="BExMSYJVMWBW7ZDGDZTP8AC4LBAH" localSheetId="1" hidden="1">#REF!</definedName>
    <definedName name="BExMSYJVMWBW7ZDGDZTP8AC4LBAH" localSheetId="3" hidden="1">#REF!</definedName>
    <definedName name="BExMSYJVMWBW7ZDGDZTP8AC4LBAH" hidden="1">#REF!</definedName>
    <definedName name="BExMT91KHXPAN2SS0WRYD2PJJ6U8" localSheetId="4" hidden="1">#REF!</definedName>
    <definedName name="BExMT91KHXPAN2SS0WRYD2PJJ6U8" localSheetId="7" hidden="1">#REF!</definedName>
    <definedName name="BExMT91KHXPAN2SS0WRYD2PJJ6U8" localSheetId="0" hidden="1">#REF!</definedName>
    <definedName name="BExMT91KHXPAN2SS0WRYD2PJJ6U8" localSheetId="6" hidden="1">#REF!</definedName>
    <definedName name="BExMT91KHXPAN2SS0WRYD2PJJ6U8" localSheetId="5" hidden="1">#REF!</definedName>
    <definedName name="BExMT91KHXPAN2SS0WRYD2PJJ6U8" localSheetId="2" hidden="1">#REF!</definedName>
    <definedName name="BExMT91KHXPAN2SS0WRYD2PJJ6U8" localSheetId="1" hidden="1">#REF!</definedName>
    <definedName name="BExMT91KHXPAN2SS0WRYD2PJJ6U8" localSheetId="3" hidden="1">#REF!</definedName>
    <definedName name="BExMT91KHXPAN2SS0WRYD2PJJ6U8" hidden="1">#REF!</definedName>
    <definedName name="BExO5QFCDHZ0BVKSKZNJTZ3YWO3K" localSheetId="4" hidden="1">[2]osnovni!#REF!</definedName>
    <definedName name="BExO5QFCDHZ0BVKSKZNJTZ3YWO3K" localSheetId="7" hidden="1">[2]osnovni!#REF!</definedName>
    <definedName name="BExO5QFCDHZ0BVKSKZNJTZ3YWO3K" localSheetId="0" hidden="1">[2]osnovni!#REF!</definedName>
    <definedName name="BExO5QFCDHZ0BVKSKZNJTZ3YWO3K" localSheetId="6" hidden="1">[2]osnovni!#REF!</definedName>
    <definedName name="BExO5QFCDHZ0BVKSKZNJTZ3YWO3K" localSheetId="5" hidden="1">[2]osnovni!#REF!</definedName>
    <definedName name="BExO5QFCDHZ0BVKSKZNJTZ3YWO3K" localSheetId="2" hidden="1">[2]osnovni!#REF!</definedName>
    <definedName name="BExO5QFCDHZ0BVKSKZNJTZ3YWO3K" localSheetId="1" hidden="1">[2]osnovni!#REF!</definedName>
    <definedName name="BExO5QFCDHZ0BVKSKZNJTZ3YWO3K" localSheetId="3" hidden="1">[2]osnovni!#REF!</definedName>
    <definedName name="BExO5QFCDHZ0BVKSKZNJTZ3YWO3K" hidden="1">[2]osnovni!#REF!</definedName>
    <definedName name="BExO5XBHEQRFSXTBU2H6QUKK4JK9" localSheetId="4" hidden="1">#REF!</definedName>
    <definedName name="BExO5XBHEQRFSXTBU2H6QUKK4JK9" localSheetId="7" hidden="1">#REF!</definedName>
    <definedName name="BExO5XBHEQRFSXTBU2H6QUKK4JK9" localSheetId="0" hidden="1">#REF!</definedName>
    <definedName name="BExO5XBHEQRFSXTBU2H6QUKK4JK9" localSheetId="6" hidden="1">#REF!</definedName>
    <definedName name="BExO5XBHEQRFSXTBU2H6QUKK4JK9" localSheetId="5" hidden="1">#REF!</definedName>
    <definedName name="BExO5XBHEQRFSXTBU2H6QUKK4JK9" localSheetId="2" hidden="1">#REF!</definedName>
    <definedName name="BExO5XBHEQRFSXTBU2H6QUKK4JK9" localSheetId="1" hidden="1">#REF!</definedName>
    <definedName name="BExO5XBHEQRFSXTBU2H6QUKK4JK9" localSheetId="3" hidden="1">#REF!</definedName>
    <definedName name="BExO5XBHEQRFSXTBU2H6QUKK4JK9" hidden="1">#REF!</definedName>
    <definedName name="BExO81AKG2D4XWINQFOXGY9YDNX7" localSheetId="4" hidden="1">#REF!</definedName>
    <definedName name="BExO81AKG2D4XWINQFOXGY9YDNX7" localSheetId="7" hidden="1">#REF!</definedName>
    <definedName name="BExO81AKG2D4XWINQFOXGY9YDNX7" localSheetId="0" hidden="1">#REF!</definedName>
    <definedName name="BExO81AKG2D4XWINQFOXGY9YDNX7" localSheetId="6" hidden="1">#REF!</definedName>
    <definedName name="BExO81AKG2D4XWINQFOXGY9YDNX7" localSheetId="5" hidden="1">#REF!</definedName>
    <definedName name="BExO81AKG2D4XWINQFOXGY9YDNX7" localSheetId="2" hidden="1">#REF!</definedName>
    <definedName name="BExO81AKG2D4XWINQFOXGY9YDNX7" localSheetId="1" hidden="1">#REF!</definedName>
    <definedName name="BExO81AKG2D4XWINQFOXGY9YDNX7" localSheetId="3" hidden="1">#REF!</definedName>
    <definedName name="BExO81AKG2D4XWINQFOXGY9YDNX7" hidden="1">#REF!</definedName>
    <definedName name="BExO9OC0O1KAKKMTFRHH1685O13P" localSheetId="4" hidden="1">#REF!</definedName>
    <definedName name="BExO9OC0O1KAKKMTFRHH1685O13P" localSheetId="7" hidden="1">#REF!</definedName>
    <definedName name="BExO9OC0O1KAKKMTFRHH1685O13P" localSheetId="0" hidden="1">#REF!</definedName>
    <definedName name="BExO9OC0O1KAKKMTFRHH1685O13P" localSheetId="6" hidden="1">#REF!</definedName>
    <definedName name="BExO9OC0O1KAKKMTFRHH1685O13P" localSheetId="5" hidden="1">#REF!</definedName>
    <definedName name="BExO9OC0O1KAKKMTFRHH1685O13P" localSheetId="2" hidden="1">#REF!</definedName>
    <definedName name="BExO9OC0O1KAKKMTFRHH1685O13P" localSheetId="1" hidden="1">#REF!</definedName>
    <definedName name="BExO9OC0O1KAKKMTFRHH1685O13P" localSheetId="3" hidden="1">#REF!</definedName>
    <definedName name="BExO9OC0O1KAKKMTFRHH1685O13P" hidden="1">#REF!</definedName>
    <definedName name="BExOB34QV3LO71FPDUSA2298G9L5" localSheetId="4" hidden="1">#REF!</definedName>
    <definedName name="BExOB34QV3LO71FPDUSA2298G9L5" localSheetId="7" hidden="1">#REF!</definedName>
    <definedName name="BExOB34QV3LO71FPDUSA2298G9L5" localSheetId="0" hidden="1">#REF!</definedName>
    <definedName name="BExOB34QV3LO71FPDUSA2298G9L5" localSheetId="6" hidden="1">#REF!</definedName>
    <definedName name="BExOB34QV3LO71FPDUSA2298G9L5" localSheetId="5" hidden="1">#REF!</definedName>
    <definedName name="BExOB34QV3LO71FPDUSA2298G9L5" localSheetId="2" hidden="1">#REF!</definedName>
    <definedName name="BExOB34QV3LO71FPDUSA2298G9L5" localSheetId="1" hidden="1">#REF!</definedName>
    <definedName name="BExOB34QV3LO71FPDUSA2298G9L5" localSheetId="3" hidden="1">#REF!</definedName>
    <definedName name="BExOB34QV3LO71FPDUSA2298G9L5" hidden="1">#REF!</definedName>
    <definedName name="BExOC571EL5EKKAPQCNNJ1O9MOSW" localSheetId="4" hidden="1">#REF!</definedName>
    <definedName name="BExOC571EL5EKKAPQCNNJ1O9MOSW" localSheetId="7" hidden="1">#REF!</definedName>
    <definedName name="BExOC571EL5EKKAPQCNNJ1O9MOSW" localSheetId="0" hidden="1">#REF!</definedName>
    <definedName name="BExOC571EL5EKKAPQCNNJ1O9MOSW" localSheetId="6" hidden="1">#REF!</definedName>
    <definedName name="BExOC571EL5EKKAPQCNNJ1O9MOSW" localSheetId="5" hidden="1">#REF!</definedName>
    <definedName name="BExOC571EL5EKKAPQCNNJ1O9MOSW" localSheetId="2" hidden="1">#REF!</definedName>
    <definedName name="BExOC571EL5EKKAPQCNNJ1O9MOSW" localSheetId="1" hidden="1">#REF!</definedName>
    <definedName name="BExOC571EL5EKKAPQCNNJ1O9MOSW" localSheetId="3" hidden="1">#REF!</definedName>
    <definedName name="BExOC571EL5EKKAPQCNNJ1O9MOSW" hidden="1">#REF!</definedName>
    <definedName name="BExOCE6QRGMP7K3TOBURUDKWKPWR" localSheetId="4" hidden="1">#REF!</definedName>
    <definedName name="BExOCE6QRGMP7K3TOBURUDKWKPWR" localSheetId="7" hidden="1">#REF!</definedName>
    <definedName name="BExOCE6QRGMP7K3TOBURUDKWKPWR" localSheetId="0" hidden="1">#REF!</definedName>
    <definedName name="BExOCE6QRGMP7K3TOBURUDKWKPWR" localSheetId="6" hidden="1">#REF!</definedName>
    <definedName name="BExOCE6QRGMP7K3TOBURUDKWKPWR" localSheetId="5" hidden="1">#REF!</definedName>
    <definedName name="BExOCE6QRGMP7K3TOBURUDKWKPWR" localSheetId="2" hidden="1">#REF!</definedName>
    <definedName name="BExOCE6QRGMP7K3TOBURUDKWKPWR" localSheetId="1" hidden="1">#REF!</definedName>
    <definedName name="BExOCE6QRGMP7K3TOBURUDKWKPWR" localSheetId="3" hidden="1">#REF!</definedName>
    <definedName name="BExOCE6QRGMP7K3TOBURUDKWKPWR" hidden="1">#REF!</definedName>
    <definedName name="BExOCEHI5A8FJWX2ZD12M1H1JJXP" localSheetId="4" hidden="1">#REF!</definedName>
    <definedName name="BExOCEHI5A8FJWX2ZD12M1H1JJXP" localSheetId="7" hidden="1">#REF!</definedName>
    <definedName name="BExOCEHI5A8FJWX2ZD12M1H1JJXP" localSheetId="0" hidden="1">#REF!</definedName>
    <definedName name="BExOCEHI5A8FJWX2ZD12M1H1JJXP" localSheetId="6" hidden="1">#REF!</definedName>
    <definedName name="BExOCEHI5A8FJWX2ZD12M1H1JJXP" localSheetId="5" hidden="1">#REF!</definedName>
    <definedName name="BExOCEHI5A8FJWX2ZD12M1H1JJXP" localSheetId="2" hidden="1">#REF!</definedName>
    <definedName name="BExOCEHI5A8FJWX2ZD12M1H1JJXP" localSheetId="1" hidden="1">#REF!</definedName>
    <definedName name="BExOCEHI5A8FJWX2ZD12M1H1JJXP" localSheetId="3" hidden="1">#REF!</definedName>
    <definedName name="BExOCEHI5A8FJWX2ZD12M1H1JJXP" hidden="1">#REF!</definedName>
    <definedName name="BExOD3IDHJ0U0DZSYYLWRCWNZVAQ" localSheetId="4" hidden="1">#REF!</definedName>
    <definedName name="BExOD3IDHJ0U0DZSYYLWRCWNZVAQ" localSheetId="7" hidden="1">#REF!</definedName>
    <definedName name="BExOD3IDHJ0U0DZSYYLWRCWNZVAQ" localSheetId="0" hidden="1">#REF!</definedName>
    <definedName name="BExOD3IDHJ0U0DZSYYLWRCWNZVAQ" localSheetId="6" hidden="1">#REF!</definedName>
    <definedName name="BExOD3IDHJ0U0DZSYYLWRCWNZVAQ" localSheetId="5" hidden="1">#REF!</definedName>
    <definedName name="BExOD3IDHJ0U0DZSYYLWRCWNZVAQ" localSheetId="2" hidden="1">#REF!</definedName>
    <definedName name="BExOD3IDHJ0U0DZSYYLWRCWNZVAQ" localSheetId="1" hidden="1">#REF!</definedName>
    <definedName name="BExOD3IDHJ0U0DZSYYLWRCWNZVAQ" localSheetId="3" hidden="1">#REF!</definedName>
    <definedName name="BExOD3IDHJ0U0DZSYYLWRCWNZVAQ" hidden="1">#REF!</definedName>
    <definedName name="BExOD4UZIDIVX3LMP6H6MN9K3TJJ" localSheetId="4" hidden="1">#REF!</definedName>
    <definedName name="BExOD4UZIDIVX3LMP6H6MN9K3TJJ" localSheetId="7" hidden="1">#REF!</definedName>
    <definedName name="BExOD4UZIDIVX3LMP6H6MN9K3TJJ" localSheetId="0" hidden="1">#REF!</definedName>
    <definedName name="BExOD4UZIDIVX3LMP6H6MN9K3TJJ" localSheetId="6" hidden="1">#REF!</definedName>
    <definedName name="BExOD4UZIDIVX3LMP6H6MN9K3TJJ" localSheetId="5" hidden="1">#REF!</definedName>
    <definedName name="BExOD4UZIDIVX3LMP6H6MN9K3TJJ" localSheetId="2" hidden="1">#REF!</definedName>
    <definedName name="BExOD4UZIDIVX3LMP6H6MN9K3TJJ" localSheetId="1" hidden="1">#REF!</definedName>
    <definedName name="BExOD4UZIDIVX3LMP6H6MN9K3TJJ" localSheetId="3" hidden="1">#REF!</definedName>
    <definedName name="BExOD4UZIDIVX3LMP6H6MN9K3TJJ" hidden="1">#REF!</definedName>
    <definedName name="BExOFUETLPQPE3P66WKNKXQFJGA3" localSheetId="4" hidden="1">#REF!</definedName>
    <definedName name="BExOFUETLPQPE3P66WKNKXQFJGA3" localSheetId="7" hidden="1">#REF!</definedName>
    <definedName name="BExOFUETLPQPE3P66WKNKXQFJGA3" localSheetId="0" hidden="1">#REF!</definedName>
    <definedName name="BExOFUETLPQPE3P66WKNKXQFJGA3" localSheetId="6" hidden="1">#REF!</definedName>
    <definedName name="BExOFUETLPQPE3P66WKNKXQFJGA3" localSheetId="5" hidden="1">#REF!</definedName>
    <definedName name="BExOFUETLPQPE3P66WKNKXQFJGA3" localSheetId="2" hidden="1">#REF!</definedName>
    <definedName name="BExOFUETLPQPE3P66WKNKXQFJGA3" localSheetId="1" hidden="1">#REF!</definedName>
    <definedName name="BExOFUETLPQPE3P66WKNKXQFJGA3" localSheetId="3" hidden="1">#REF!</definedName>
    <definedName name="BExOFUETLPQPE3P66WKNKXQFJGA3" hidden="1">#REF!</definedName>
    <definedName name="BExOGODRH45E12PURR7UECUQ32A1" localSheetId="4" hidden="1">#REF!</definedName>
    <definedName name="BExOGODRH45E12PURR7UECUQ32A1" localSheetId="7" hidden="1">#REF!</definedName>
    <definedName name="BExOGODRH45E12PURR7UECUQ32A1" localSheetId="0" hidden="1">#REF!</definedName>
    <definedName name="BExOGODRH45E12PURR7UECUQ32A1" localSheetId="6" hidden="1">#REF!</definedName>
    <definedName name="BExOGODRH45E12PURR7UECUQ32A1" localSheetId="5" hidden="1">#REF!</definedName>
    <definedName name="BExOGODRH45E12PURR7UECUQ32A1" localSheetId="2" hidden="1">#REF!</definedName>
    <definedName name="BExOGODRH45E12PURR7UECUQ32A1" localSheetId="1" hidden="1">#REF!</definedName>
    <definedName name="BExOGODRH45E12PURR7UECUQ32A1" localSheetId="3" hidden="1">#REF!</definedName>
    <definedName name="BExOGODRH45E12PURR7UECUQ32A1" hidden="1">#REF!</definedName>
    <definedName name="BExOH6IGQCJZEVT8FTXSMP6YT3GP" localSheetId="4" hidden="1">#REF!</definedName>
    <definedName name="BExOH6IGQCJZEVT8FTXSMP6YT3GP" localSheetId="7" hidden="1">#REF!</definedName>
    <definedName name="BExOH6IGQCJZEVT8FTXSMP6YT3GP" localSheetId="0" hidden="1">#REF!</definedName>
    <definedName name="BExOH6IGQCJZEVT8FTXSMP6YT3GP" localSheetId="6" hidden="1">#REF!</definedName>
    <definedName name="BExOH6IGQCJZEVT8FTXSMP6YT3GP" localSheetId="5" hidden="1">#REF!</definedName>
    <definedName name="BExOH6IGQCJZEVT8FTXSMP6YT3GP" localSheetId="2" hidden="1">#REF!</definedName>
    <definedName name="BExOH6IGQCJZEVT8FTXSMP6YT3GP" localSheetId="1" hidden="1">#REF!</definedName>
    <definedName name="BExOH6IGQCJZEVT8FTXSMP6YT3GP" localSheetId="3" hidden="1">#REF!</definedName>
    <definedName name="BExOH6IGQCJZEVT8FTXSMP6YT3GP" hidden="1">#REF!</definedName>
    <definedName name="BExOHICQ41EH7V1A19UJBWPBBOJO" localSheetId="4" hidden="1">#REF!</definedName>
    <definedName name="BExOHICQ41EH7V1A19UJBWPBBOJO" localSheetId="7" hidden="1">#REF!</definedName>
    <definedName name="BExOHICQ41EH7V1A19UJBWPBBOJO" localSheetId="0" hidden="1">#REF!</definedName>
    <definedName name="BExOHICQ41EH7V1A19UJBWPBBOJO" localSheetId="6" hidden="1">#REF!</definedName>
    <definedName name="BExOHICQ41EH7V1A19UJBWPBBOJO" localSheetId="5" hidden="1">#REF!</definedName>
    <definedName name="BExOHICQ41EH7V1A19UJBWPBBOJO" localSheetId="2" hidden="1">#REF!</definedName>
    <definedName name="BExOHICQ41EH7V1A19UJBWPBBOJO" localSheetId="1" hidden="1">#REF!</definedName>
    <definedName name="BExOHICQ41EH7V1A19UJBWPBBOJO" localSheetId="3" hidden="1">#REF!</definedName>
    <definedName name="BExOHICQ41EH7V1A19UJBWPBBOJO" hidden="1">#REF!</definedName>
    <definedName name="BExOHIY515VGJJCAP0X4KR7MP9XQ" localSheetId="4" hidden="1">#REF!</definedName>
    <definedName name="BExOHIY515VGJJCAP0X4KR7MP9XQ" localSheetId="7" hidden="1">#REF!</definedName>
    <definedName name="BExOHIY515VGJJCAP0X4KR7MP9XQ" localSheetId="0" hidden="1">#REF!</definedName>
    <definedName name="BExOHIY515VGJJCAP0X4KR7MP9XQ" localSheetId="6" hidden="1">#REF!</definedName>
    <definedName name="BExOHIY515VGJJCAP0X4KR7MP9XQ" localSheetId="5" hidden="1">#REF!</definedName>
    <definedName name="BExOHIY515VGJJCAP0X4KR7MP9XQ" localSheetId="2" hidden="1">#REF!</definedName>
    <definedName name="BExOHIY515VGJJCAP0X4KR7MP9XQ" localSheetId="1" hidden="1">#REF!</definedName>
    <definedName name="BExOHIY515VGJJCAP0X4KR7MP9XQ" localSheetId="3" hidden="1">#REF!</definedName>
    <definedName name="BExOHIY515VGJJCAP0X4KR7MP9XQ" hidden="1">#REF!</definedName>
    <definedName name="BExOHLCGOP2GVA3T7IZESVFYCQOX" localSheetId="4" hidden="1">#REF!</definedName>
    <definedName name="BExOHLCGOP2GVA3T7IZESVFYCQOX" localSheetId="7" hidden="1">#REF!</definedName>
    <definedName name="BExOHLCGOP2GVA3T7IZESVFYCQOX" localSheetId="0" hidden="1">#REF!</definedName>
    <definedName name="BExOHLCGOP2GVA3T7IZESVFYCQOX" localSheetId="6" hidden="1">#REF!</definedName>
    <definedName name="BExOHLCGOP2GVA3T7IZESVFYCQOX" localSheetId="5" hidden="1">#REF!</definedName>
    <definedName name="BExOHLCGOP2GVA3T7IZESVFYCQOX" localSheetId="2" hidden="1">#REF!</definedName>
    <definedName name="BExOHLCGOP2GVA3T7IZESVFYCQOX" localSheetId="1" hidden="1">#REF!</definedName>
    <definedName name="BExOHLCGOP2GVA3T7IZESVFYCQOX" localSheetId="3" hidden="1">#REF!</definedName>
    <definedName name="BExOHLCGOP2GVA3T7IZESVFYCQOX" hidden="1">#REF!</definedName>
    <definedName name="BExOHW4VMM5BW16MZ5Q752A0CY90" localSheetId="4" hidden="1">#REF!</definedName>
    <definedName name="BExOHW4VMM5BW16MZ5Q752A0CY90" localSheetId="7" hidden="1">#REF!</definedName>
    <definedName name="BExOHW4VMM5BW16MZ5Q752A0CY90" localSheetId="0" hidden="1">#REF!</definedName>
    <definedName name="BExOHW4VMM5BW16MZ5Q752A0CY90" localSheetId="6" hidden="1">#REF!</definedName>
    <definedName name="BExOHW4VMM5BW16MZ5Q752A0CY90" localSheetId="5" hidden="1">#REF!</definedName>
    <definedName name="BExOHW4VMM5BW16MZ5Q752A0CY90" localSheetId="2" hidden="1">#REF!</definedName>
    <definedName name="BExOHW4VMM5BW16MZ5Q752A0CY90" localSheetId="1" hidden="1">#REF!</definedName>
    <definedName name="BExOHW4VMM5BW16MZ5Q752A0CY90" localSheetId="3" hidden="1">#REF!</definedName>
    <definedName name="BExOHW4VMM5BW16MZ5Q752A0CY90" hidden="1">#REF!</definedName>
    <definedName name="BExOJ1CDV4IXLVDFYOUKEFBR4YV3" localSheetId="4" hidden="1">[2]osnovni!#REF!</definedName>
    <definedName name="BExOJ1CDV4IXLVDFYOUKEFBR4YV3" localSheetId="7" hidden="1">[2]osnovni!#REF!</definedName>
    <definedName name="BExOJ1CDV4IXLVDFYOUKEFBR4YV3" localSheetId="0" hidden="1">[2]osnovni!#REF!</definedName>
    <definedName name="BExOJ1CDV4IXLVDFYOUKEFBR4YV3" localSheetId="6" hidden="1">[2]osnovni!#REF!</definedName>
    <definedName name="BExOJ1CDV4IXLVDFYOUKEFBR4YV3" localSheetId="5" hidden="1">[2]osnovni!#REF!</definedName>
    <definedName name="BExOJ1CDV4IXLVDFYOUKEFBR4YV3" localSheetId="2" hidden="1">[2]osnovni!#REF!</definedName>
    <definedName name="BExOJ1CDV4IXLVDFYOUKEFBR4YV3" localSheetId="1" hidden="1">[2]osnovni!#REF!</definedName>
    <definedName name="BExOJ1CDV4IXLVDFYOUKEFBR4YV3" localSheetId="3" hidden="1">[2]osnovni!#REF!</definedName>
    <definedName name="BExOJ1CDV4IXLVDFYOUKEFBR4YV3" hidden="1">[2]osnovni!#REF!</definedName>
    <definedName name="BExOJCFKUZ73EQU8PWZC0U9VMA9N" localSheetId="4" hidden="1">#REF!</definedName>
    <definedName name="BExOJCFKUZ73EQU8PWZC0U9VMA9N" localSheetId="7" hidden="1">#REF!</definedName>
    <definedName name="BExOJCFKUZ73EQU8PWZC0U9VMA9N" localSheetId="0" hidden="1">#REF!</definedName>
    <definedName name="BExOJCFKUZ73EQU8PWZC0U9VMA9N" localSheetId="6" hidden="1">#REF!</definedName>
    <definedName name="BExOJCFKUZ73EQU8PWZC0U9VMA9N" localSheetId="5" hidden="1">#REF!</definedName>
    <definedName name="BExOJCFKUZ73EQU8PWZC0U9VMA9N" localSheetId="2" hidden="1">#REF!</definedName>
    <definedName name="BExOJCFKUZ73EQU8PWZC0U9VMA9N" localSheetId="1" hidden="1">#REF!</definedName>
    <definedName name="BExOJCFKUZ73EQU8PWZC0U9VMA9N" localSheetId="3" hidden="1">#REF!</definedName>
    <definedName name="BExOJCFKUZ73EQU8PWZC0U9VMA9N" hidden="1">#REF!</definedName>
    <definedName name="BExOKFP2T79NKPFBOUTABPJV71YS" localSheetId="4" hidden="1">#REF!</definedName>
    <definedName name="BExOKFP2T79NKPFBOUTABPJV71YS" localSheetId="7" hidden="1">#REF!</definedName>
    <definedName name="BExOKFP2T79NKPFBOUTABPJV71YS" localSheetId="0" hidden="1">#REF!</definedName>
    <definedName name="BExOKFP2T79NKPFBOUTABPJV71YS" localSheetId="6" hidden="1">#REF!</definedName>
    <definedName name="BExOKFP2T79NKPFBOUTABPJV71YS" localSheetId="5" hidden="1">#REF!</definedName>
    <definedName name="BExOKFP2T79NKPFBOUTABPJV71YS" localSheetId="2" hidden="1">#REF!</definedName>
    <definedName name="BExOKFP2T79NKPFBOUTABPJV71YS" localSheetId="1" hidden="1">#REF!</definedName>
    <definedName name="BExOKFP2T79NKPFBOUTABPJV71YS" localSheetId="3" hidden="1">#REF!</definedName>
    <definedName name="BExOKFP2T79NKPFBOUTABPJV71YS" hidden="1">#REF!</definedName>
    <definedName name="BExOKUOK6KZXADD32HFHTZD52XRH" localSheetId="4" hidden="1">#REF!</definedName>
    <definedName name="BExOKUOK6KZXADD32HFHTZD52XRH" localSheetId="7" hidden="1">#REF!</definedName>
    <definedName name="BExOKUOK6KZXADD32HFHTZD52XRH" localSheetId="0" hidden="1">#REF!</definedName>
    <definedName name="BExOKUOK6KZXADD32HFHTZD52XRH" localSheetId="6" hidden="1">#REF!</definedName>
    <definedName name="BExOKUOK6KZXADD32HFHTZD52XRH" localSheetId="5" hidden="1">#REF!</definedName>
    <definedName name="BExOKUOK6KZXADD32HFHTZD52XRH" localSheetId="2" hidden="1">#REF!</definedName>
    <definedName name="BExOKUOK6KZXADD32HFHTZD52XRH" localSheetId="1" hidden="1">#REF!</definedName>
    <definedName name="BExOKUOK6KZXADD32HFHTZD52XRH" localSheetId="3" hidden="1">#REF!</definedName>
    <definedName name="BExOKUOK6KZXADD32HFHTZD52XRH" hidden="1">#REF!</definedName>
    <definedName name="BExOL8RN70AGK8P0BQLJ7VOK3BFV" localSheetId="4" hidden="1">#REF!</definedName>
    <definedName name="BExOL8RN70AGK8P0BQLJ7VOK3BFV" localSheetId="7" hidden="1">#REF!</definedName>
    <definedName name="BExOL8RN70AGK8P0BQLJ7VOK3BFV" localSheetId="0" hidden="1">#REF!</definedName>
    <definedName name="BExOL8RN70AGK8P0BQLJ7VOK3BFV" localSheetId="6" hidden="1">#REF!</definedName>
    <definedName name="BExOL8RN70AGK8P0BQLJ7VOK3BFV" localSheetId="5" hidden="1">#REF!</definedName>
    <definedName name="BExOL8RN70AGK8P0BQLJ7VOK3BFV" localSheetId="2" hidden="1">#REF!</definedName>
    <definedName name="BExOL8RN70AGK8P0BQLJ7VOK3BFV" localSheetId="1" hidden="1">#REF!</definedName>
    <definedName name="BExOL8RN70AGK8P0BQLJ7VOK3BFV" localSheetId="3" hidden="1">#REF!</definedName>
    <definedName name="BExOL8RN70AGK8P0BQLJ7VOK3BFV" hidden="1">#REF!</definedName>
    <definedName name="BExOLDERMC616QQQA9AD8RO6LAWZ" localSheetId="4" hidden="1">#REF!</definedName>
    <definedName name="BExOLDERMC616QQQA9AD8RO6LAWZ" localSheetId="7" hidden="1">#REF!</definedName>
    <definedName name="BExOLDERMC616QQQA9AD8RO6LAWZ" localSheetId="0" hidden="1">#REF!</definedName>
    <definedName name="BExOLDERMC616QQQA9AD8RO6LAWZ" localSheetId="6" hidden="1">#REF!</definedName>
    <definedName name="BExOLDERMC616QQQA9AD8RO6LAWZ" localSheetId="5" hidden="1">#REF!</definedName>
    <definedName name="BExOLDERMC616QQQA9AD8RO6LAWZ" localSheetId="2" hidden="1">#REF!</definedName>
    <definedName name="BExOLDERMC616QQQA9AD8RO6LAWZ" localSheetId="1" hidden="1">#REF!</definedName>
    <definedName name="BExOLDERMC616QQQA9AD8RO6LAWZ" localSheetId="3" hidden="1">#REF!</definedName>
    <definedName name="BExOLDERMC616QQQA9AD8RO6LAWZ" hidden="1">#REF!</definedName>
    <definedName name="BExOLG9DAW8W0OL1X1EJB897Q3PL" localSheetId="4" hidden="1">#REF!</definedName>
    <definedName name="BExOLG9DAW8W0OL1X1EJB897Q3PL" localSheetId="7" hidden="1">#REF!</definedName>
    <definedName name="BExOLG9DAW8W0OL1X1EJB897Q3PL" localSheetId="0" hidden="1">#REF!</definedName>
    <definedName name="BExOLG9DAW8W0OL1X1EJB897Q3PL" localSheetId="6" hidden="1">#REF!</definedName>
    <definedName name="BExOLG9DAW8W0OL1X1EJB897Q3PL" localSheetId="5" hidden="1">#REF!</definedName>
    <definedName name="BExOLG9DAW8W0OL1X1EJB897Q3PL" localSheetId="2" hidden="1">#REF!</definedName>
    <definedName name="BExOLG9DAW8W0OL1X1EJB897Q3PL" localSheetId="1" hidden="1">#REF!</definedName>
    <definedName name="BExOLG9DAW8W0OL1X1EJB897Q3PL" localSheetId="3" hidden="1">#REF!</definedName>
    <definedName name="BExOLG9DAW8W0OL1X1EJB897Q3PL" hidden="1">#REF!</definedName>
    <definedName name="BExOMA85HF0Z9VLTN2S1GEV2Z4PP" localSheetId="4" hidden="1">#REF!</definedName>
    <definedName name="BExOMA85HF0Z9VLTN2S1GEV2Z4PP" localSheetId="7" hidden="1">#REF!</definedName>
    <definedName name="BExOMA85HF0Z9VLTN2S1GEV2Z4PP" localSheetId="0" hidden="1">#REF!</definedName>
    <definedName name="BExOMA85HF0Z9VLTN2S1GEV2Z4PP" localSheetId="6" hidden="1">#REF!</definedName>
    <definedName name="BExOMA85HF0Z9VLTN2S1GEV2Z4PP" localSheetId="5" hidden="1">#REF!</definedName>
    <definedName name="BExOMA85HF0Z9VLTN2S1GEV2Z4PP" localSheetId="2" hidden="1">#REF!</definedName>
    <definedName name="BExOMA85HF0Z9VLTN2S1GEV2Z4PP" localSheetId="1" hidden="1">#REF!</definedName>
    <definedName name="BExOMA85HF0Z9VLTN2S1GEV2Z4PP" localSheetId="3" hidden="1">#REF!</definedName>
    <definedName name="BExOMA85HF0Z9VLTN2S1GEV2Z4PP" hidden="1">#REF!</definedName>
    <definedName name="BExOMFH3Z46N201TDFMEQVSRNDOS" localSheetId="4" hidden="1">[2]osnovni!#REF!</definedName>
    <definedName name="BExOMFH3Z46N201TDFMEQVSRNDOS" localSheetId="7" hidden="1">[2]osnovni!#REF!</definedName>
    <definedName name="BExOMFH3Z46N201TDFMEQVSRNDOS" localSheetId="0" hidden="1">[2]osnovni!#REF!</definedName>
    <definedName name="BExOMFH3Z46N201TDFMEQVSRNDOS" localSheetId="6" hidden="1">[2]osnovni!#REF!</definedName>
    <definedName name="BExOMFH3Z46N201TDFMEQVSRNDOS" localSheetId="5" hidden="1">[2]osnovni!#REF!</definedName>
    <definedName name="BExOMFH3Z46N201TDFMEQVSRNDOS" localSheetId="2" hidden="1">[2]osnovni!#REF!</definedName>
    <definedName name="BExOMFH3Z46N201TDFMEQVSRNDOS" localSheetId="1" hidden="1">[2]osnovni!#REF!</definedName>
    <definedName name="BExOMFH3Z46N201TDFMEQVSRNDOS" localSheetId="3" hidden="1">[2]osnovni!#REF!</definedName>
    <definedName name="BExOMFH3Z46N201TDFMEQVSRNDOS" hidden="1">[2]osnovni!#REF!</definedName>
    <definedName name="BExONJ16Z8N7K8ZF7LZMEI2LJIBF" localSheetId="4" hidden="1">#REF!</definedName>
    <definedName name="BExONJ16Z8N7K8ZF7LZMEI2LJIBF" localSheetId="7" hidden="1">#REF!</definedName>
    <definedName name="BExONJ16Z8N7K8ZF7LZMEI2LJIBF" localSheetId="0" hidden="1">#REF!</definedName>
    <definedName name="BExONJ16Z8N7K8ZF7LZMEI2LJIBF" localSheetId="6" hidden="1">#REF!</definedName>
    <definedName name="BExONJ16Z8N7K8ZF7LZMEI2LJIBF" localSheetId="5" hidden="1">#REF!</definedName>
    <definedName name="BExONJ16Z8N7K8ZF7LZMEI2LJIBF" localSheetId="2" hidden="1">#REF!</definedName>
    <definedName name="BExONJ16Z8N7K8ZF7LZMEI2LJIBF" localSheetId="1" hidden="1">#REF!</definedName>
    <definedName name="BExONJ16Z8N7K8ZF7LZMEI2LJIBF" localSheetId="3" hidden="1">#REF!</definedName>
    <definedName name="BExONJ16Z8N7K8ZF7LZMEI2LJIBF" hidden="1">#REF!</definedName>
    <definedName name="BExOO1WWN1QJAWZ15T73DKQKLFZI" localSheetId="4" hidden="1">#REF!</definedName>
    <definedName name="BExOO1WWN1QJAWZ15T73DKQKLFZI" localSheetId="7" hidden="1">#REF!</definedName>
    <definedName name="BExOO1WWN1QJAWZ15T73DKQKLFZI" localSheetId="0" hidden="1">#REF!</definedName>
    <definedName name="BExOO1WWN1QJAWZ15T73DKQKLFZI" localSheetId="6" hidden="1">#REF!</definedName>
    <definedName name="BExOO1WWN1QJAWZ15T73DKQKLFZI" localSheetId="5" hidden="1">#REF!</definedName>
    <definedName name="BExOO1WWN1QJAWZ15T73DKQKLFZI" localSheetId="2" hidden="1">#REF!</definedName>
    <definedName name="BExOO1WWN1QJAWZ15T73DKQKLFZI" localSheetId="1" hidden="1">#REF!</definedName>
    <definedName name="BExOO1WWN1QJAWZ15T73DKQKLFZI" localSheetId="3" hidden="1">#REF!</definedName>
    <definedName name="BExOO1WWN1QJAWZ15T73DKQKLFZI" hidden="1">#REF!</definedName>
    <definedName name="BExOOHHXGTOMRQR38R1B8UKLIEWK" localSheetId="4" hidden="1">#REF!</definedName>
    <definedName name="BExOOHHXGTOMRQR38R1B8UKLIEWK" localSheetId="7" hidden="1">#REF!</definedName>
    <definedName name="BExOOHHXGTOMRQR38R1B8UKLIEWK" localSheetId="0" hidden="1">#REF!</definedName>
    <definedName name="BExOOHHXGTOMRQR38R1B8UKLIEWK" localSheetId="6" hidden="1">#REF!</definedName>
    <definedName name="BExOOHHXGTOMRQR38R1B8UKLIEWK" localSheetId="5" hidden="1">#REF!</definedName>
    <definedName name="BExOOHHXGTOMRQR38R1B8UKLIEWK" localSheetId="2" hidden="1">#REF!</definedName>
    <definedName name="BExOOHHXGTOMRQR38R1B8UKLIEWK" localSheetId="1" hidden="1">#REF!</definedName>
    <definedName name="BExOOHHXGTOMRQR38R1B8UKLIEWK" localSheetId="3" hidden="1">#REF!</definedName>
    <definedName name="BExOOHHXGTOMRQR38R1B8UKLIEWK" hidden="1">#REF!</definedName>
    <definedName name="BExQ1ONNWZEF4Q9TOOXC51W4YNR4" localSheetId="4" hidden="1">#REF!</definedName>
    <definedName name="BExQ1ONNWZEF4Q9TOOXC51W4YNR4" localSheetId="7" hidden="1">#REF!</definedName>
    <definedName name="BExQ1ONNWZEF4Q9TOOXC51W4YNR4" localSheetId="0" hidden="1">#REF!</definedName>
    <definedName name="BExQ1ONNWZEF4Q9TOOXC51W4YNR4" localSheetId="6" hidden="1">#REF!</definedName>
    <definedName name="BExQ1ONNWZEF4Q9TOOXC51W4YNR4" localSheetId="5" hidden="1">#REF!</definedName>
    <definedName name="BExQ1ONNWZEF4Q9TOOXC51W4YNR4" localSheetId="2" hidden="1">#REF!</definedName>
    <definedName name="BExQ1ONNWZEF4Q9TOOXC51W4YNR4" localSheetId="1" hidden="1">#REF!</definedName>
    <definedName name="BExQ1ONNWZEF4Q9TOOXC51W4YNR4" localSheetId="3" hidden="1">#REF!</definedName>
    <definedName name="BExQ1ONNWZEF4Q9TOOXC51W4YNR4" hidden="1">#REF!</definedName>
    <definedName name="BExQ2OBND7GEUJM8LYM9SJ60JMFG" localSheetId="4" hidden="1">#REF!</definedName>
    <definedName name="BExQ2OBND7GEUJM8LYM9SJ60JMFG" localSheetId="7" hidden="1">#REF!</definedName>
    <definedName name="BExQ2OBND7GEUJM8LYM9SJ60JMFG" localSheetId="0" hidden="1">#REF!</definedName>
    <definedName name="BExQ2OBND7GEUJM8LYM9SJ60JMFG" localSheetId="6" hidden="1">#REF!</definedName>
    <definedName name="BExQ2OBND7GEUJM8LYM9SJ60JMFG" localSheetId="5" hidden="1">#REF!</definedName>
    <definedName name="BExQ2OBND7GEUJM8LYM9SJ60JMFG" localSheetId="2" hidden="1">#REF!</definedName>
    <definedName name="BExQ2OBND7GEUJM8LYM9SJ60JMFG" localSheetId="1" hidden="1">#REF!</definedName>
    <definedName name="BExQ2OBND7GEUJM8LYM9SJ60JMFG" localSheetId="3" hidden="1">#REF!</definedName>
    <definedName name="BExQ2OBND7GEUJM8LYM9SJ60JMFG" hidden="1">#REF!</definedName>
    <definedName name="BExQ2Z9E002VBYDQ0RRBL7D6LD7N" localSheetId="4" hidden="1">#REF!</definedName>
    <definedName name="BExQ2Z9E002VBYDQ0RRBL7D6LD7N" localSheetId="7" hidden="1">#REF!</definedName>
    <definedName name="BExQ2Z9E002VBYDQ0RRBL7D6LD7N" localSheetId="0" hidden="1">#REF!</definedName>
    <definedName name="BExQ2Z9E002VBYDQ0RRBL7D6LD7N" localSheetId="6" hidden="1">#REF!</definedName>
    <definedName name="BExQ2Z9E002VBYDQ0RRBL7D6LD7N" localSheetId="5" hidden="1">#REF!</definedName>
    <definedName name="BExQ2Z9E002VBYDQ0RRBL7D6LD7N" localSheetId="2" hidden="1">#REF!</definedName>
    <definedName name="BExQ2Z9E002VBYDQ0RRBL7D6LD7N" localSheetId="1" hidden="1">#REF!</definedName>
    <definedName name="BExQ2Z9E002VBYDQ0RRBL7D6LD7N" localSheetId="3" hidden="1">#REF!</definedName>
    <definedName name="BExQ2Z9E002VBYDQ0RRBL7D6LD7N" hidden="1">#REF!</definedName>
    <definedName name="BExQ38JUPF461HLXSV6K7BSZDIB9" localSheetId="4" hidden="1">#REF!</definedName>
    <definedName name="BExQ38JUPF461HLXSV6K7BSZDIB9" localSheetId="7" hidden="1">#REF!</definedName>
    <definedName name="BExQ38JUPF461HLXSV6K7BSZDIB9" localSheetId="0" hidden="1">#REF!</definedName>
    <definedName name="BExQ38JUPF461HLXSV6K7BSZDIB9" localSheetId="6" hidden="1">#REF!</definedName>
    <definedName name="BExQ38JUPF461HLXSV6K7BSZDIB9" localSheetId="5" hidden="1">#REF!</definedName>
    <definedName name="BExQ38JUPF461HLXSV6K7BSZDIB9" localSheetId="2" hidden="1">#REF!</definedName>
    <definedName name="BExQ38JUPF461HLXSV6K7BSZDIB9" localSheetId="1" hidden="1">#REF!</definedName>
    <definedName name="BExQ38JUPF461HLXSV6K7BSZDIB9" localSheetId="3" hidden="1">#REF!</definedName>
    <definedName name="BExQ38JUPF461HLXSV6K7BSZDIB9" hidden="1">#REF!</definedName>
    <definedName name="BExQ38PD1YCF061KYTTYQV74KGLB" localSheetId="4" hidden="1">#REF!</definedName>
    <definedName name="BExQ38PD1YCF061KYTTYQV74KGLB" localSheetId="7" hidden="1">#REF!</definedName>
    <definedName name="BExQ38PD1YCF061KYTTYQV74KGLB" localSheetId="0" hidden="1">#REF!</definedName>
    <definedName name="BExQ38PD1YCF061KYTTYQV74KGLB" localSheetId="6" hidden="1">#REF!</definedName>
    <definedName name="BExQ38PD1YCF061KYTTYQV74KGLB" localSheetId="5" hidden="1">#REF!</definedName>
    <definedName name="BExQ38PD1YCF061KYTTYQV74KGLB" localSheetId="2" hidden="1">#REF!</definedName>
    <definedName name="BExQ38PD1YCF061KYTTYQV74KGLB" localSheetId="1" hidden="1">#REF!</definedName>
    <definedName name="BExQ38PD1YCF061KYTTYQV74KGLB" localSheetId="3" hidden="1">#REF!</definedName>
    <definedName name="BExQ38PD1YCF061KYTTYQV74KGLB" hidden="1">#REF!</definedName>
    <definedName name="BExQ3BUJW947FG7X84DB2ENI0SUB" localSheetId="4" hidden="1">#REF!</definedName>
    <definedName name="BExQ3BUJW947FG7X84DB2ENI0SUB" localSheetId="7" hidden="1">#REF!</definedName>
    <definedName name="BExQ3BUJW947FG7X84DB2ENI0SUB" localSheetId="0" hidden="1">#REF!</definedName>
    <definedName name="BExQ3BUJW947FG7X84DB2ENI0SUB" localSheetId="6" hidden="1">#REF!</definedName>
    <definedName name="BExQ3BUJW947FG7X84DB2ENI0SUB" localSheetId="5" hidden="1">#REF!</definedName>
    <definedName name="BExQ3BUJW947FG7X84DB2ENI0SUB" localSheetId="2" hidden="1">#REF!</definedName>
    <definedName name="BExQ3BUJW947FG7X84DB2ENI0SUB" localSheetId="1" hidden="1">#REF!</definedName>
    <definedName name="BExQ3BUJW947FG7X84DB2ENI0SUB" localSheetId="3" hidden="1">#REF!</definedName>
    <definedName name="BExQ3BUJW947FG7X84DB2ENI0SUB" hidden="1">#REF!</definedName>
    <definedName name="BExQ487TYLO7889O0W97ZSSYFPDZ" localSheetId="4" hidden="1">#REF!</definedName>
    <definedName name="BExQ487TYLO7889O0W97ZSSYFPDZ" localSheetId="7" hidden="1">#REF!</definedName>
    <definedName name="BExQ487TYLO7889O0W97ZSSYFPDZ" localSheetId="0" hidden="1">#REF!</definedName>
    <definedName name="BExQ487TYLO7889O0W97ZSSYFPDZ" localSheetId="6" hidden="1">#REF!</definedName>
    <definedName name="BExQ487TYLO7889O0W97ZSSYFPDZ" localSheetId="5" hidden="1">#REF!</definedName>
    <definedName name="BExQ487TYLO7889O0W97ZSSYFPDZ" localSheetId="2" hidden="1">#REF!</definedName>
    <definedName name="BExQ487TYLO7889O0W97ZSSYFPDZ" localSheetId="1" hidden="1">#REF!</definedName>
    <definedName name="BExQ487TYLO7889O0W97ZSSYFPDZ" localSheetId="3" hidden="1">#REF!</definedName>
    <definedName name="BExQ487TYLO7889O0W97ZSSYFPDZ" hidden="1">#REF!</definedName>
    <definedName name="BExQ4DB8KAHFH7CWBIMCD1YR6X3Q" localSheetId="4" hidden="1">#REF!</definedName>
    <definedName name="BExQ4DB8KAHFH7CWBIMCD1YR6X3Q" localSheetId="7" hidden="1">#REF!</definedName>
    <definedName name="BExQ4DB8KAHFH7CWBIMCD1YR6X3Q" localSheetId="0" hidden="1">#REF!</definedName>
    <definedName name="BExQ4DB8KAHFH7CWBIMCD1YR6X3Q" localSheetId="6" hidden="1">#REF!</definedName>
    <definedName name="BExQ4DB8KAHFH7CWBIMCD1YR6X3Q" localSheetId="5" hidden="1">#REF!</definedName>
    <definedName name="BExQ4DB8KAHFH7CWBIMCD1YR6X3Q" localSheetId="2" hidden="1">#REF!</definedName>
    <definedName name="BExQ4DB8KAHFH7CWBIMCD1YR6X3Q" localSheetId="1" hidden="1">#REF!</definedName>
    <definedName name="BExQ4DB8KAHFH7CWBIMCD1YR6X3Q" localSheetId="3" hidden="1">#REF!</definedName>
    <definedName name="BExQ4DB8KAHFH7CWBIMCD1YR6X3Q" hidden="1">#REF!</definedName>
    <definedName name="BExQ4U3H2MAKN9EZV0G3TK7DNNQL" localSheetId="4" hidden="1">[2]osnovni!#REF!</definedName>
    <definedName name="BExQ4U3H2MAKN9EZV0G3TK7DNNQL" localSheetId="7" hidden="1">[2]osnovni!#REF!</definedName>
    <definedName name="BExQ4U3H2MAKN9EZV0G3TK7DNNQL" localSheetId="0" hidden="1">[2]osnovni!#REF!</definedName>
    <definedName name="BExQ4U3H2MAKN9EZV0G3TK7DNNQL" localSheetId="6" hidden="1">[2]osnovni!#REF!</definedName>
    <definedName name="BExQ4U3H2MAKN9EZV0G3TK7DNNQL" localSheetId="5" hidden="1">[2]osnovni!#REF!</definedName>
    <definedName name="BExQ4U3H2MAKN9EZV0G3TK7DNNQL" localSheetId="2" hidden="1">[2]osnovni!#REF!</definedName>
    <definedName name="BExQ4U3H2MAKN9EZV0G3TK7DNNQL" localSheetId="1" hidden="1">[2]osnovni!#REF!</definedName>
    <definedName name="BExQ4U3H2MAKN9EZV0G3TK7DNNQL" localSheetId="3" hidden="1">[2]osnovni!#REF!</definedName>
    <definedName name="BExQ4U3H2MAKN9EZV0G3TK7DNNQL" hidden="1">[2]osnovni!#REF!</definedName>
    <definedName name="BExQ5XI9KJG4QLX3IPW0AV6NR1PM" localSheetId="4" hidden="1">#REF!</definedName>
    <definedName name="BExQ5XI9KJG4QLX3IPW0AV6NR1PM" localSheetId="7" hidden="1">#REF!</definedName>
    <definedName name="BExQ5XI9KJG4QLX3IPW0AV6NR1PM" localSheetId="0" hidden="1">#REF!</definedName>
    <definedName name="BExQ5XI9KJG4QLX3IPW0AV6NR1PM" localSheetId="6" hidden="1">#REF!</definedName>
    <definedName name="BExQ5XI9KJG4QLX3IPW0AV6NR1PM" localSheetId="5" hidden="1">#REF!</definedName>
    <definedName name="BExQ5XI9KJG4QLX3IPW0AV6NR1PM" localSheetId="2" hidden="1">#REF!</definedName>
    <definedName name="BExQ5XI9KJG4QLX3IPW0AV6NR1PM" localSheetId="1" hidden="1">#REF!</definedName>
    <definedName name="BExQ5XI9KJG4QLX3IPW0AV6NR1PM" localSheetId="3" hidden="1">#REF!</definedName>
    <definedName name="BExQ5XI9KJG4QLX3IPW0AV6NR1PM" hidden="1">#REF!</definedName>
    <definedName name="BExQ69SMCG7WMTUOB5034XIX54U5" localSheetId="4" hidden="1">#REF!</definedName>
    <definedName name="BExQ69SMCG7WMTUOB5034XIX54U5" localSheetId="7" hidden="1">#REF!</definedName>
    <definedName name="BExQ69SMCG7WMTUOB5034XIX54U5" localSheetId="0" hidden="1">#REF!</definedName>
    <definedName name="BExQ69SMCG7WMTUOB5034XIX54U5" localSheetId="6" hidden="1">#REF!</definedName>
    <definedName name="BExQ69SMCG7WMTUOB5034XIX54U5" localSheetId="5" hidden="1">#REF!</definedName>
    <definedName name="BExQ69SMCG7WMTUOB5034XIX54U5" localSheetId="2" hidden="1">#REF!</definedName>
    <definedName name="BExQ69SMCG7WMTUOB5034XIX54U5" localSheetId="1" hidden="1">#REF!</definedName>
    <definedName name="BExQ69SMCG7WMTUOB5034XIX54U5" localSheetId="3" hidden="1">#REF!</definedName>
    <definedName name="BExQ69SMCG7WMTUOB5034XIX54U5" hidden="1">#REF!</definedName>
    <definedName name="BExQ7899R1G5JDJJU4XQPJSO25FN" localSheetId="4" hidden="1">#REF!</definedName>
    <definedName name="BExQ7899R1G5JDJJU4XQPJSO25FN" localSheetId="7" hidden="1">#REF!</definedName>
    <definedName name="BExQ7899R1G5JDJJU4XQPJSO25FN" localSheetId="0" hidden="1">#REF!</definedName>
    <definedName name="BExQ7899R1G5JDJJU4XQPJSO25FN" localSheetId="6" hidden="1">#REF!</definedName>
    <definedName name="BExQ7899R1G5JDJJU4XQPJSO25FN" localSheetId="5" hidden="1">#REF!</definedName>
    <definedName name="BExQ7899R1G5JDJJU4XQPJSO25FN" localSheetId="2" hidden="1">#REF!</definedName>
    <definedName name="BExQ7899R1G5JDJJU4XQPJSO25FN" localSheetId="1" hidden="1">#REF!</definedName>
    <definedName name="BExQ7899R1G5JDJJU4XQPJSO25FN" localSheetId="3" hidden="1">#REF!</definedName>
    <definedName name="BExQ7899R1G5JDJJU4XQPJSO25FN" hidden="1">#REF!</definedName>
    <definedName name="BExQ8583R2FEFY09ZRCYGLVI959B" localSheetId="4" hidden="1">#REF!</definedName>
    <definedName name="BExQ8583R2FEFY09ZRCYGLVI959B" localSheetId="7" hidden="1">#REF!</definedName>
    <definedName name="BExQ8583R2FEFY09ZRCYGLVI959B" localSheetId="0" hidden="1">#REF!</definedName>
    <definedName name="BExQ8583R2FEFY09ZRCYGLVI959B" localSheetId="6" hidden="1">#REF!</definedName>
    <definedName name="BExQ8583R2FEFY09ZRCYGLVI959B" localSheetId="5" hidden="1">#REF!</definedName>
    <definedName name="BExQ8583R2FEFY09ZRCYGLVI959B" localSheetId="2" hidden="1">#REF!</definedName>
    <definedName name="BExQ8583R2FEFY09ZRCYGLVI959B" localSheetId="1" hidden="1">#REF!</definedName>
    <definedName name="BExQ8583R2FEFY09ZRCYGLVI959B" localSheetId="3" hidden="1">#REF!</definedName>
    <definedName name="BExQ8583R2FEFY09ZRCYGLVI959B" hidden="1">#REF!</definedName>
    <definedName name="BExQ8REIU8RWG6TMW3WSKD5NLSUH" localSheetId="4" hidden="1">#REF!</definedName>
    <definedName name="BExQ8REIU8RWG6TMW3WSKD5NLSUH" localSheetId="7" hidden="1">#REF!</definedName>
    <definedName name="BExQ8REIU8RWG6TMW3WSKD5NLSUH" localSheetId="0" hidden="1">#REF!</definedName>
    <definedName name="BExQ8REIU8RWG6TMW3WSKD5NLSUH" localSheetId="6" hidden="1">#REF!</definedName>
    <definedName name="BExQ8REIU8RWG6TMW3WSKD5NLSUH" localSheetId="5" hidden="1">#REF!</definedName>
    <definedName name="BExQ8REIU8RWG6TMW3WSKD5NLSUH" localSheetId="2" hidden="1">#REF!</definedName>
    <definedName name="BExQ8REIU8RWG6TMW3WSKD5NLSUH" localSheetId="1" hidden="1">#REF!</definedName>
    <definedName name="BExQ8REIU8RWG6TMW3WSKD5NLSUH" localSheetId="3" hidden="1">#REF!</definedName>
    <definedName name="BExQ8REIU8RWG6TMW3WSKD5NLSUH" hidden="1">#REF!</definedName>
    <definedName name="BExQ951EV3OCTFRFVPLTE200VFGG" localSheetId="4" hidden="1">[2]osnovni!#REF!</definedName>
    <definedName name="BExQ951EV3OCTFRFVPLTE200VFGG" localSheetId="7" hidden="1">[2]osnovni!#REF!</definedName>
    <definedName name="BExQ951EV3OCTFRFVPLTE200VFGG" localSheetId="0" hidden="1">[2]osnovni!#REF!</definedName>
    <definedName name="BExQ951EV3OCTFRFVPLTE200VFGG" localSheetId="6" hidden="1">[2]osnovni!#REF!</definedName>
    <definedName name="BExQ951EV3OCTFRFVPLTE200VFGG" localSheetId="5" hidden="1">[2]osnovni!#REF!</definedName>
    <definedName name="BExQ951EV3OCTFRFVPLTE200VFGG" localSheetId="2" hidden="1">[2]osnovni!#REF!</definedName>
    <definedName name="BExQ951EV3OCTFRFVPLTE200VFGG" localSheetId="1" hidden="1">[2]osnovni!#REF!</definedName>
    <definedName name="BExQ951EV3OCTFRFVPLTE200VFGG" localSheetId="3" hidden="1">[2]osnovni!#REF!</definedName>
    <definedName name="BExQ951EV3OCTFRFVPLTE200VFGG" hidden="1">[2]osnovni!#REF!</definedName>
    <definedName name="BExQA5LQAAN43D5V6XKQQOCP6G5N" localSheetId="4" hidden="1">#REF!</definedName>
    <definedName name="BExQA5LQAAN43D5V6XKQQOCP6G5N" localSheetId="7" hidden="1">#REF!</definedName>
    <definedName name="BExQA5LQAAN43D5V6XKQQOCP6G5N" localSheetId="0" hidden="1">#REF!</definedName>
    <definedName name="BExQA5LQAAN43D5V6XKQQOCP6G5N" localSheetId="6" hidden="1">#REF!</definedName>
    <definedName name="BExQA5LQAAN43D5V6XKQQOCP6G5N" localSheetId="5" hidden="1">#REF!</definedName>
    <definedName name="BExQA5LQAAN43D5V6XKQQOCP6G5N" localSheetId="2" hidden="1">#REF!</definedName>
    <definedName name="BExQA5LQAAN43D5V6XKQQOCP6G5N" localSheetId="1" hidden="1">#REF!</definedName>
    <definedName name="BExQA5LQAAN43D5V6XKQQOCP6G5N" localSheetId="3" hidden="1">#REF!</definedName>
    <definedName name="BExQA5LQAAN43D5V6XKQQOCP6G5N" hidden="1">#REF!</definedName>
    <definedName name="BExQAISHV5ZZCPVLZTS6YUA22RCH" localSheetId="4" hidden="1">#REF!</definedName>
    <definedName name="BExQAISHV5ZZCPVLZTS6YUA22RCH" localSheetId="7" hidden="1">#REF!</definedName>
    <definedName name="BExQAISHV5ZZCPVLZTS6YUA22RCH" localSheetId="0" hidden="1">#REF!</definedName>
    <definedName name="BExQAISHV5ZZCPVLZTS6YUA22RCH" localSheetId="6" hidden="1">#REF!</definedName>
    <definedName name="BExQAISHV5ZZCPVLZTS6YUA22RCH" localSheetId="5" hidden="1">#REF!</definedName>
    <definedName name="BExQAISHV5ZZCPVLZTS6YUA22RCH" localSheetId="2" hidden="1">#REF!</definedName>
    <definedName name="BExQAISHV5ZZCPVLZTS6YUA22RCH" localSheetId="1" hidden="1">#REF!</definedName>
    <definedName name="BExQAISHV5ZZCPVLZTS6YUA22RCH" localSheetId="3" hidden="1">#REF!</definedName>
    <definedName name="BExQAISHV5ZZCPVLZTS6YUA22RCH" hidden="1">#REF!</definedName>
    <definedName name="BExQAN4VSOHCSV9DD1WRFLBQ96PR" localSheetId="4" hidden="1">#REF!</definedName>
    <definedName name="BExQAN4VSOHCSV9DD1WRFLBQ96PR" localSheetId="7" hidden="1">#REF!</definedName>
    <definedName name="BExQAN4VSOHCSV9DD1WRFLBQ96PR" localSheetId="0" hidden="1">#REF!</definedName>
    <definedName name="BExQAN4VSOHCSV9DD1WRFLBQ96PR" localSheetId="6" hidden="1">#REF!</definedName>
    <definedName name="BExQAN4VSOHCSV9DD1WRFLBQ96PR" localSheetId="5" hidden="1">#REF!</definedName>
    <definedName name="BExQAN4VSOHCSV9DD1WRFLBQ96PR" localSheetId="2" hidden="1">#REF!</definedName>
    <definedName name="BExQAN4VSOHCSV9DD1WRFLBQ96PR" localSheetId="1" hidden="1">#REF!</definedName>
    <definedName name="BExQAN4VSOHCSV9DD1WRFLBQ96PR" localSheetId="3" hidden="1">#REF!</definedName>
    <definedName name="BExQAN4VSOHCSV9DD1WRFLBQ96PR" hidden="1">#REF!</definedName>
    <definedName name="BExQBH3TNV6HEXXKCHGE99JOXLV6" localSheetId="4" hidden="1">#REF!</definedName>
    <definedName name="BExQBH3TNV6HEXXKCHGE99JOXLV6" localSheetId="7" hidden="1">#REF!</definedName>
    <definedName name="BExQBH3TNV6HEXXKCHGE99JOXLV6" localSheetId="0" hidden="1">#REF!</definedName>
    <definedName name="BExQBH3TNV6HEXXKCHGE99JOXLV6" localSheetId="6" hidden="1">#REF!</definedName>
    <definedName name="BExQBH3TNV6HEXXKCHGE99JOXLV6" localSheetId="5" hidden="1">#REF!</definedName>
    <definedName name="BExQBH3TNV6HEXXKCHGE99JOXLV6" localSheetId="2" hidden="1">#REF!</definedName>
    <definedName name="BExQBH3TNV6HEXXKCHGE99JOXLV6" localSheetId="1" hidden="1">#REF!</definedName>
    <definedName name="BExQBH3TNV6HEXXKCHGE99JOXLV6" localSheetId="3" hidden="1">#REF!</definedName>
    <definedName name="BExQBH3TNV6HEXXKCHGE99JOXLV6" hidden="1">#REF!</definedName>
    <definedName name="BExQC0FPGWCQ7B66IIAFC5ECLBDS" localSheetId="4" hidden="1">#REF!</definedName>
    <definedName name="BExQC0FPGWCQ7B66IIAFC5ECLBDS" localSheetId="7" hidden="1">#REF!</definedName>
    <definedName name="BExQC0FPGWCQ7B66IIAFC5ECLBDS" localSheetId="0" hidden="1">#REF!</definedName>
    <definedName name="BExQC0FPGWCQ7B66IIAFC5ECLBDS" localSheetId="6" hidden="1">#REF!</definedName>
    <definedName name="BExQC0FPGWCQ7B66IIAFC5ECLBDS" localSheetId="5" hidden="1">#REF!</definedName>
    <definedName name="BExQC0FPGWCQ7B66IIAFC5ECLBDS" localSheetId="2" hidden="1">#REF!</definedName>
    <definedName name="BExQC0FPGWCQ7B66IIAFC5ECLBDS" localSheetId="1" hidden="1">#REF!</definedName>
    <definedName name="BExQC0FPGWCQ7B66IIAFC5ECLBDS" localSheetId="3" hidden="1">#REF!</definedName>
    <definedName name="BExQC0FPGWCQ7B66IIAFC5ECLBDS" hidden="1">#REF!</definedName>
    <definedName name="BExQCEDH0JYSHLIR4BZ9ZETPFK2Z" localSheetId="4" hidden="1">#REF!</definedName>
    <definedName name="BExQCEDH0JYSHLIR4BZ9ZETPFK2Z" localSheetId="7" hidden="1">#REF!</definedName>
    <definedName name="BExQCEDH0JYSHLIR4BZ9ZETPFK2Z" localSheetId="0" hidden="1">#REF!</definedName>
    <definedName name="BExQCEDH0JYSHLIR4BZ9ZETPFK2Z" localSheetId="6" hidden="1">#REF!</definedName>
    <definedName name="BExQCEDH0JYSHLIR4BZ9ZETPFK2Z" localSheetId="5" hidden="1">#REF!</definedName>
    <definedName name="BExQCEDH0JYSHLIR4BZ9ZETPFK2Z" localSheetId="2" hidden="1">#REF!</definedName>
    <definedName name="BExQCEDH0JYSHLIR4BZ9ZETPFK2Z" localSheetId="1" hidden="1">#REF!</definedName>
    <definedName name="BExQCEDH0JYSHLIR4BZ9ZETPFK2Z" localSheetId="3" hidden="1">#REF!</definedName>
    <definedName name="BExQCEDH0JYSHLIR4BZ9ZETPFK2Z" hidden="1">#REF!</definedName>
    <definedName name="BExQFTEEPD3QA9XDZBM9DNEXX50K" localSheetId="4" hidden="1">#REF!</definedName>
    <definedName name="BExQFTEEPD3QA9XDZBM9DNEXX50K" localSheetId="7" hidden="1">#REF!</definedName>
    <definedName name="BExQFTEEPD3QA9XDZBM9DNEXX50K" localSheetId="0" hidden="1">#REF!</definedName>
    <definedName name="BExQFTEEPD3QA9XDZBM9DNEXX50K" localSheetId="6" hidden="1">#REF!</definedName>
    <definedName name="BExQFTEEPD3QA9XDZBM9DNEXX50K" localSheetId="5" hidden="1">#REF!</definedName>
    <definedName name="BExQFTEEPD3QA9XDZBM9DNEXX50K" localSheetId="2" hidden="1">#REF!</definedName>
    <definedName name="BExQFTEEPD3QA9XDZBM9DNEXX50K" localSheetId="1" hidden="1">#REF!</definedName>
    <definedName name="BExQFTEEPD3QA9XDZBM9DNEXX50K" localSheetId="3" hidden="1">#REF!</definedName>
    <definedName name="BExQFTEEPD3QA9XDZBM9DNEXX50K" hidden="1">#REF!</definedName>
    <definedName name="BExQFULJV0PXNMTBUZ4MJIGCSK10" localSheetId="4" hidden="1">#REF!</definedName>
    <definedName name="BExQFULJV0PXNMTBUZ4MJIGCSK10" localSheetId="7" hidden="1">#REF!</definedName>
    <definedName name="BExQFULJV0PXNMTBUZ4MJIGCSK10" localSheetId="0" hidden="1">#REF!</definedName>
    <definedName name="BExQFULJV0PXNMTBUZ4MJIGCSK10" localSheetId="6" hidden="1">#REF!</definedName>
    <definedName name="BExQFULJV0PXNMTBUZ4MJIGCSK10" localSheetId="5" hidden="1">#REF!</definedName>
    <definedName name="BExQFULJV0PXNMTBUZ4MJIGCSK10" localSheetId="2" hidden="1">#REF!</definedName>
    <definedName name="BExQFULJV0PXNMTBUZ4MJIGCSK10" localSheetId="1" hidden="1">#REF!</definedName>
    <definedName name="BExQFULJV0PXNMTBUZ4MJIGCSK10" localSheetId="3" hidden="1">#REF!</definedName>
    <definedName name="BExQFULJV0PXNMTBUZ4MJIGCSK10" hidden="1">#REF!</definedName>
    <definedName name="BExQG2E2D7S90DVSVF6UJ93LN9E0" localSheetId="4" hidden="1">#REF!</definedName>
    <definedName name="BExQG2E2D7S90DVSVF6UJ93LN9E0" localSheetId="7" hidden="1">#REF!</definedName>
    <definedName name="BExQG2E2D7S90DVSVF6UJ93LN9E0" localSheetId="0" hidden="1">#REF!</definedName>
    <definedName name="BExQG2E2D7S90DVSVF6UJ93LN9E0" localSheetId="6" hidden="1">#REF!</definedName>
    <definedName name="BExQG2E2D7S90DVSVF6UJ93LN9E0" localSheetId="5" hidden="1">#REF!</definedName>
    <definedName name="BExQG2E2D7S90DVSVF6UJ93LN9E0" localSheetId="2" hidden="1">#REF!</definedName>
    <definedName name="BExQG2E2D7S90DVSVF6UJ93LN9E0" localSheetId="1" hidden="1">#REF!</definedName>
    <definedName name="BExQG2E2D7S90DVSVF6UJ93LN9E0" localSheetId="3" hidden="1">#REF!</definedName>
    <definedName name="BExQG2E2D7S90DVSVF6UJ93LN9E0" hidden="1">#REF!</definedName>
    <definedName name="BExQGKO7WAZFJPAEOM25MAJDSU1C" localSheetId="4" hidden="1">#REF!</definedName>
    <definedName name="BExQGKO7WAZFJPAEOM25MAJDSU1C" localSheetId="7" hidden="1">#REF!</definedName>
    <definedName name="BExQGKO7WAZFJPAEOM25MAJDSU1C" localSheetId="0" hidden="1">#REF!</definedName>
    <definedName name="BExQGKO7WAZFJPAEOM25MAJDSU1C" localSheetId="6" hidden="1">#REF!</definedName>
    <definedName name="BExQGKO7WAZFJPAEOM25MAJDSU1C" localSheetId="5" hidden="1">#REF!</definedName>
    <definedName name="BExQGKO7WAZFJPAEOM25MAJDSU1C" localSheetId="2" hidden="1">#REF!</definedName>
    <definedName name="BExQGKO7WAZFJPAEOM25MAJDSU1C" localSheetId="1" hidden="1">#REF!</definedName>
    <definedName name="BExQGKO7WAZFJPAEOM25MAJDSU1C" localSheetId="3" hidden="1">#REF!</definedName>
    <definedName name="BExQGKO7WAZFJPAEOM25MAJDSU1C" hidden="1">#REF!</definedName>
    <definedName name="BExQHTBR8MUXR7W8M217HBS2W4CI" localSheetId="4" hidden="1">#REF!</definedName>
    <definedName name="BExQHTBR8MUXR7W8M217HBS2W4CI" localSheetId="7" hidden="1">#REF!</definedName>
    <definedName name="BExQHTBR8MUXR7W8M217HBS2W4CI" localSheetId="0" hidden="1">#REF!</definedName>
    <definedName name="BExQHTBR8MUXR7W8M217HBS2W4CI" localSheetId="6" hidden="1">#REF!</definedName>
    <definedName name="BExQHTBR8MUXR7W8M217HBS2W4CI" localSheetId="5" hidden="1">#REF!</definedName>
    <definedName name="BExQHTBR8MUXR7W8M217HBS2W4CI" localSheetId="2" hidden="1">#REF!</definedName>
    <definedName name="BExQHTBR8MUXR7W8M217HBS2W4CI" localSheetId="1" hidden="1">#REF!</definedName>
    <definedName name="BExQHTBR8MUXR7W8M217HBS2W4CI" localSheetId="3" hidden="1">#REF!</definedName>
    <definedName name="BExQHTBR8MUXR7W8M217HBS2W4CI" hidden="1">#REF!</definedName>
    <definedName name="BExQI1F2S6KONWXBR5WCXEH4AHTI" localSheetId="4" hidden="1">#REF!</definedName>
    <definedName name="BExQI1F2S6KONWXBR5WCXEH4AHTI" localSheetId="7" hidden="1">#REF!</definedName>
    <definedName name="BExQI1F2S6KONWXBR5WCXEH4AHTI" localSheetId="0" hidden="1">#REF!</definedName>
    <definedName name="BExQI1F2S6KONWXBR5WCXEH4AHTI" localSheetId="6" hidden="1">#REF!</definedName>
    <definedName name="BExQI1F2S6KONWXBR5WCXEH4AHTI" localSheetId="5" hidden="1">#REF!</definedName>
    <definedName name="BExQI1F2S6KONWXBR5WCXEH4AHTI" localSheetId="2" hidden="1">#REF!</definedName>
    <definedName name="BExQI1F2S6KONWXBR5WCXEH4AHTI" localSheetId="1" hidden="1">#REF!</definedName>
    <definedName name="BExQI1F2S6KONWXBR5WCXEH4AHTI" localSheetId="3" hidden="1">#REF!</definedName>
    <definedName name="BExQI1F2S6KONWXBR5WCXEH4AHTI" hidden="1">#REF!</definedName>
    <definedName name="BExQJ5FEVTY1EGKURNGMXRULDJHY" localSheetId="4" hidden="1">#REF!</definedName>
    <definedName name="BExQJ5FEVTY1EGKURNGMXRULDJHY" localSheetId="7" hidden="1">#REF!</definedName>
    <definedName name="BExQJ5FEVTY1EGKURNGMXRULDJHY" localSheetId="0" hidden="1">#REF!</definedName>
    <definedName name="BExQJ5FEVTY1EGKURNGMXRULDJHY" localSheetId="6" hidden="1">#REF!</definedName>
    <definedName name="BExQJ5FEVTY1EGKURNGMXRULDJHY" localSheetId="5" hidden="1">#REF!</definedName>
    <definedName name="BExQJ5FEVTY1EGKURNGMXRULDJHY" localSheetId="2" hidden="1">#REF!</definedName>
    <definedName name="BExQJ5FEVTY1EGKURNGMXRULDJHY" localSheetId="1" hidden="1">#REF!</definedName>
    <definedName name="BExQJ5FEVTY1EGKURNGMXRULDJHY" localSheetId="3" hidden="1">#REF!</definedName>
    <definedName name="BExQJ5FEVTY1EGKURNGMXRULDJHY" hidden="1">#REF!</definedName>
    <definedName name="BExQJS7FIAMHYK42I520OYF9J46Q" localSheetId="4" hidden="1">#REF!</definedName>
    <definedName name="BExQJS7FIAMHYK42I520OYF9J46Q" localSheetId="7" hidden="1">#REF!</definedName>
    <definedName name="BExQJS7FIAMHYK42I520OYF9J46Q" localSheetId="0" hidden="1">#REF!</definedName>
    <definedName name="BExQJS7FIAMHYK42I520OYF9J46Q" localSheetId="6" hidden="1">#REF!</definedName>
    <definedName name="BExQJS7FIAMHYK42I520OYF9J46Q" localSheetId="5" hidden="1">#REF!</definedName>
    <definedName name="BExQJS7FIAMHYK42I520OYF9J46Q" localSheetId="2" hidden="1">#REF!</definedName>
    <definedName name="BExQJS7FIAMHYK42I520OYF9J46Q" localSheetId="1" hidden="1">#REF!</definedName>
    <definedName name="BExQJS7FIAMHYK42I520OYF9J46Q" localSheetId="3" hidden="1">#REF!</definedName>
    <definedName name="BExQJS7FIAMHYK42I520OYF9J46Q" hidden="1">#REF!</definedName>
    <definedName name="BExQK8ZLSE99401FRYK4H3YH9YN5" localSheetId="4" hidden="1">[2]osnovni!#REF!</definedName>
    <definedName name="BExQK8ZLSE99401FRYK4H3YH9YN5" localSheetId="7" hidden="1">[2]osnovni!#REF!</definedName>
    <definedName name="BExQK8ZLSE99401FRYK4H3YH9YN5" localSheetId="0" hidden="1">[2]osnovni!#REF!</definedName>
    <definedName name="BExQK8ZLSE99401FRYK4H3YH9YN5" localSheetId="6" hidden="1">[2]osnovni!#REF!</definedName>
    <definedName name="BExQK8ZLSE99401FRYK4H3YH9YN5" localSheetId="5" hidden="1">[2]osnovni!#REF!</definedName>
    <definedName name="BExQK8ZLSE99401FRYK4H3YH9YN5" localSheetId="2" hidden="1">[2]osnovni!#REF!</definedName>
    <definedName name="BExQK8ZLSE99401FRYK4H3YH9YN5" localSheetId="1" hidden="1">[2]osnovni!#REF!</definedName>
    <definedName name="BExQK8ZLSE99401FRYK4H3YH9YN5" localSheetId="3" hidden="1">[2]osnovni!#REF!</definedName>
    <definedName name="BExQK8ZLSE99401FRYK4H3YH9YN5" hidden="1">[2]osnovni!#REF!</definedName>
    <definedName name="BExS09WBIEISHRKLG4MBNB77T1KO" localSheetId="4" hidden="1">#REF!</definedName>
    <definedName name="BExS09WBIEISHRKLG4MBNB77T1KO" localSheetId="7" hidden="1">#REF!</definedName>
    <definedName name="BExS09WBIEISHRKLG4MBNB77T1KO" localSheetId="0" hidden="1">#REF!</definedName>
    <definedName name="BExS09WBIEISHRKLG4MBNB77T1KO" localSheetId="6" hidden="1">#REF!</definedName>
    <definedName name="BExS09WBIEISHRKLG4MBNB77T1KO" localSheetId="5" hidden="1">#REF!</definedName>
    <definedName name="BExS09WBIEISHRKLG4MBNB77T1KO" localSheetId="2" hidden="1">#REF!</definedName>
    <definedName name="BExS09WBIEISHRKLG4MBNB77T1KO" localSheetId="1" hidden="1">#REF!</definedName>
    <definedName name="BExS09WBIEISHRKLG4MBNB77T1KO" localSheetId="3" hidden="1">#REF!</definedName>
    <definedName name="BExS09WBIEISHRKLG4MBNB77T1KO" hidden="1">#REF!</definedName>
    <definedName name="BExS0RKXSZQCCXI6FK0PF55BXGE3" localSheetId="4" hidden="1">#REF!</definedName>
    <definedName name="BExS0RKXSZQCCXI6FK0PF55BXGE3" localSheetId="7" hidden="1">#REF!</definedName>
    <definedName name="BExS0RKXSZQCCXI6FK0PF55BXGE3" localSheetId="0" hidden="1">#REF!</definedName>
    <definedName name="BExS0RKXSZQCCXI6FK0PF55BXGE3" localSheetId="6" hidden="1">#REF!</definedName>
    <definedName name="BExS0RKXSZQCCXI6FK0PF55BXGE3" localSheetId="5" hidden="1">#REF!</definedName>
    <definedName name="BExS0RKXSZQCCXI6FK0PF55BXGE3" localSheetId="2" hidden="1">#REF!</definedName>
    <definedName name="BExS0RKXSZQCCXI6FK0PF55BXGE3" localSheetId="1" hidden="1">#REF!</definedName>
    <definedName name="BExS0RKXSZQCCXI6FK0PF55BXGE3" localSheetId="3" hidden="1">#REF!</definedName>
    <definedName name="BExS0RKXSZQCCXI6FK0PF55BXGE3" hidden="1">#REF!</definedName>
    <definedName name="BExS169G5H5VV03FA8JO03KJL58B" localSheetId="4" hidden="1">#REF!</definedName>
    <definedName name="BExS169G5H5VV03FA8JO03KJL58B" localSheetId="7" hidden="1">#REF!</definedName>
    <definedName name="BExS169G5H5VV03FA8JO03KJL58B" localSheetId="0" hidden="1">#REF!</definedName>
    <definedName name="BExS169G5H5VV03FA8JO03KJL58B" localSheetId="6" hidden="1">#REF!</definedName>
    <definedName name="BExS169G5H5VV03FA8JO03KJL58B" localSheetId="5" hidden="1">#REF!</definedName>
    <definedName name="BExS169G5H5VV03FA8JO03KJL58B" localSheetId="2" hidden="1">#REF!</definedName>
    <definedName name="BExS169G5H5VV03FA8JO03KJL58B" localSheetId="1" hidden="1">#REF!</definedName>
    <definedName name="BExS169G5H5VV03FA8JO03KJL58B" localSheetId="3" hidden="1">#REF!</definedName>
    <definedName name="BExS169G5H5VV03FA8JO03KJL58B" hidden="1">#REF!</definedName>
    <definedName name="BExS1MASJR64T423MPKWLIRJ1XW6" localSheetId="4" hidden="1">#REF!</definedName>
    <definedName name="BExS1MASJR64T423MPKWLIRJ1XW6" localSheetId="7" hidden="1">#REF!</definedName>
    <definedName name="BExS1MASJR64T423MPKWLIRJ1XW6" localSheetId="0" hidden="1">#REF!</definedName>
    <definedName name="BExS1MASJR64T423MPKWLIRJ1XW6" localSheetId="6" hidden="1">#REF!</definedName>
    <definedName name="BExS1MASJR64T423MPKWLIRJ1XW6" localSheetId="5" hidden="1">#REF!</definedName>
    <definedName name="BExS1MASJR64T423MPKWLIRJ1XW6" localSheetId="2" hidden="1">#REF!</definedName>
    <definedName name="BExS1MASJR64T423MPKWLIRJ1XW6" localSheetId="1" hidden="1">#REF!</definedName>
    <definedName name="BExS1MASJR64T423MPKWLIRJ1XW6" localSheetId="3" hidden="1">#REF!</definedName>
    <definedName name="BExS1MASJR64T423MPKWLIRJ1XW6" hidden="1">#REF!</definedName>
    <definedName name="BExS214S18UOBV47TSJS62YNMNPX" localSheetId="4" hidden="1">#REF!</definedName>
    <definedName name="BExS214S18UOBV47TSJS62YNMNPX" localSheetId="7" hidden="1">#REF!</definedName>
    <definedName name="BExS214S18UOBV47TSJS62YNMNPX" localSheetId="0" hidden="1">#REF!</definedName>
    <definedName name="BExS214S18UOBV47TSJS62YNMNPX" localSheetId="6" hidden="1">#REF!</definedName>
    <definedName name="BExS214S18UOBV47TSJS62YNMNPX" localSheetId="5" hidden="1">#REF!</definedName>
    <definedName name="BExS214S18UOBV47TSJS62YNMNPX" localSheetId="2" hidden="1">#REF!</definedName>
    <definedName name="BExS214S18UOBV47TSJS62YNMNPX" localSheetId="1" hidden="1">#REF!</definedName>
    <definedName name="BExS214S18UOBV47TSJS62YNMNPX" localSheetId="3" hidden="1">#REF!</definedName>
    <definedName name="BExS214S18UOBV47TSJS62YNMNPX" hidden="1">#REF!</definedName>
    <definedName name="BExS3J893INIVLRHGTKGQC241CCG" localSheetId="4" hidden="1">#REF!</definedName>
    <definedName name="BExS3J893INIVLRHGTKGQC241CCG" localSheetId="7" hidden="1">#REF!</definedName>
    <definedName name="BExS3J893INIVLRHGTKGQC241CCG" localSheetId="0" hidden="1">#REF!</definedName>
    <definedName name="BExS3J893INIVLRHGTKGQC241CCG" localSheetId="6" hidden="1">#REF!</definedName>
    <definedName name="BExS3J893INIVLRHGTKGQC241CCG" localSheetId="5" hidden="1">#REF!</definedName>
    <definedName name="BExS3J893INIVLRHGTKGQC241CCG" localSheetId="2" hidden="1">#REF!</definedName>
    <definedName name="BExS3J893INIVLRHGTKGQC241CCG" localSheetId="1" hidden="1">#REF!</definedName>
    <definedName name="BExS3J893INIVLRHGTKGQC241CCG" localSheetId="3" hidden="1">#REF!</definedName>
    <definedName name="BExS3J893INIVLRHGTKGQC241CCG" hidden="1">#REF!</definedName>
    <definedName name="BExS3ZEWIK98CEI8SIL4GRFUT9OI" localSheetId="4" hidden="1">#REF!</definedName>
    <definedName name="BExS3ZEWIK98CEI8SIL4GRFUT9OI" localSheetId="7" hidden="1">#REF!</definedName>
    <definedName name="BExS3ZEWIK98CEI8SIL4GRFUT9OI" localSheetId="0" hidden="1">#REF!</definedName>
    <definedName name="BExS3ZEWIK98CEI8SIL4GRFUT9OI" localSheetId="6" hidden="1">#REF!</definedName>
    <definedName name="BExS3ZEWIK98CEI8SIL4GRFUT9OI" localSheetId="5" hidden="1">#REF!</definedName>
    <definedName name="BExS3ZEWIK98CEI8SIL4GRFUT9OI" localSheetId="2" hidden="1">#REF!</definedName>
    <definedName name="BExS3ZEWIK98CEI8SIL4GRFUT9OI" localSheetId="1" hidden="1">#REF!</definedName>
    <definedName name="BExS3ZEWIK98CEI8SIL4GRFUT9OI" localSheetId="3" hidden="1">#REF!</definedName>
    <definedName name="BExS3ZEWIK98CEI8SIL4GRFUT9OI" hidden="1">#REF!</definedName>
    <definedName name="BExS45EOQJBZ7MV3I3AALGS8RSF8" localSheetId="4" hidden="1">#REF!</definedName>
    <definedName name="BExS45EOQJBZ7MV3I3AALGS8RSF8" localSheetId="7" hidden="1">#REF!</definedName>
    <definedName name="BExS45EOQJBZ7MV3I3AALGS8RSF8" localSheetId="0" hidden="1">#REF!</definedName>
    <definedName name="BExS45EOQJBZ7MV3I3AALGS8RSF8" localSheetId="6" hidden="1">#REF!</definedName>
    <definedName name="BExS45EOQJBZ7MV3I3AALGS8RSF8" localSheetId="5" hidden="1">#REF!</definedName>
    <definedName name="BExS45EOQJBZ7MV3I3AALGS8RSF8" localSheetId="2" hidden="1">#REF!</definedName>
    <definedName name="BExS45EOQJBZ7MV3I3AALGS8RSF8" localSheetId="1" hidden="1">#REF!</definedName>
    <definedName name="BExS45EOQJBZ7MV3I3AALGS8RSF8" localSheetId="3" hidden="1">#REF!</definedName>
    <definedName name="BExS45EOQJBZ7MV3I3AALGS8RSF8" hidden="1">#REF!</definedName>
    <definedName name="BExS5R936B5TJ691IP22T4P72XFG" localSheetId="4" hidden="1">#REF!</definedName>
    <definedName name="BExS5R936B5TJ691IP22T4P72XFG" localSheetId="7" hidden="1">#REF!</definedName>
    <definedName name="BExS5R936B5TJ691IP22T4P72XFG" localSheetId="0" hidden="1">#REF!</definedName>
    <definedName name="BExS5R936B5TJ691IP22T4P72XFG" localSheetId="6" hidden="1">#REF!</definedName>
    <definedName name="BExS5R936B5TJ691IP22T4P72XFG" localSheetId="5" hidden="1">#REF!</definedName>
    <definedName name="BExS5R936B5TJ691IP22T4P72XFG" localSheetId="2" hidden="1">#REF!</definedName>
    <definedName name="BExS5R936B5TJ691IP22T4P72XFG" localSheetId="1" hidden="1">#REF!</definedName>
    <definedName name="BExS5R936B5TJ691IP22T4P72XFG" localSheetId="3" hidden="1">#REF!</definedName>
    <definedName name="BExS5R936B5TJ691IP22T4P72XFG" hidden="1">#REF!</definedName>
    <definedName name="BExS6VPJSPWK1TD4VVOESHD0YKG3" localSheetId="4" hidden="1">#REF!</definedName>
    <definedName name="BExS6VPJSPWK1TD4VVOESHD0YKG3" localSheetId="7" hidden="1">#REF!</definedName>
    <definedName name="BExS6VPJSPWK1TD4VVOESHD0YKG3" localSheetId="0" hidden="1">#REF!</definedName>
    <definedName name="BExS6VPJSPWK1TD4VVOESHD0YKG3" localSheetId="6" hidden="1">#REF!</definedName>
    <definedName name="BExS6VPJSPWK1TD4VVOESHD0YKG3" localSheetId="5" hidden="1">#REF!</definedName>
    <definedName name="BExS6VPJSPWK1TD4VVOESHD0YKG3" localSheetId="2" hidden="1">#REF!</definedName>
    <definedName name="BExS6VPJSPWK1TD4VVOESHD0YKG3" localSheetId="1" hidden="1">#REF!</definedName>
    <definedName name="BExS6VPJSPWK1TD4VVOESHD0YKG3" localSheetId="3" hidden="1">#REF!</definedName>
    <definedName name="BExS6VPJSPWK1TD4VVOESHD0YKG3" hidden="1">#REF!</definedName>
    <definedName name="BExS98820K4YSBJJIDN32MGEJRP6" localSheetId="4" hidden="1">#REF!</definedName>
    <definedName name="BExS98820K4YSBJJIDN32MGEJRP6" localSheetId="7" hidden="1">#REF!</definedName>
    <definedName name="BExS98820K4YSBJJIDN32MGEJRP6" localSheetId="0" hidden="1">#REF!</definedName>
    <definedName name="BExS98820K4YSBJJIDN32MGEJRP6" localSheetId="6" hidden="1">#REF!</definedName>
    <definedName name="BExS98820K4YSBJJIDN32MGEJRP6" localSheetId="5" hidden="1">#REF!</definedName>
    <definedName name="BExS98820K4YSBJJIDN32MGEJRP6" localSheetId="2" hidden="1">#REF!</definedName>
    <definedName name="BExS98820K4YSBJJIDN32MGEJRP6" localSheetId="1" hidden="1">#REF!</definedName>
    <definedName name="BExS98820K4YSBJJIDN32MGEJRP6" localSheetId="3" hidden="1">#REF!</definedName>
    <definedName name="BExS98820K4YSBJJIDN32MGEJRP6" hidden="1">#REF!</definedName>
    <definedName name="BExSDF9UKYZELRY9D7FUOX784T2N" localSheetId="4" hidden="1">#REF!</definedName>
    <definedName name="BExSDF9UKYZELRY9D7FUOX784T2N" localSheetId="7" hidden="1">#REF!</definedName>
    <definedName name="BExSDF9UKYZELRY9D7FUOX784T2N" localSheetId="0" hidden="1">#REF!</definedName>
    <definedName name="BExSDF9UKYZELRY9D7FUOX784T2N" localSheetId="6" hidden="1">#REF!</definedName>
    <definedName name="BExSDF9UKYZELRY9D7FUOX784T2N" localSheetId="5" hidden="1">#REF!</definedName>
    <definedName name="BExSDF9UKYZELRY9D7FUOX784T2N" localSheetId="2" hidden="1">#REF!</definedName>
    <definedName name="BExSDF9UKYZELRY9D7FUOX784T2N" localSheetId="1" hidden="1">#REF!</definedName>
    <definedName name="BExSDF9UKYZELRY9D7FUOX784T2N" localSheetId="3" hidden="1">#REF!</definedName>
    <definedName name="BExSDF9UKYZELRY9D7FUOX784T2N" hidden="1">#REF!</definedName>
    <definedName name="BExSDHTJCSYDZPJ08GC80R7FVGHS" localSheetId="4" hidden="1">#REF!</definedName>
    <definedName name="BExSDHTJCSYDZPJ08GC80R7FVGHS" localSheetId="7" hidden="1">#REF!</definedName>
    <definedName name="BExSDHTJCSYDZPJ08GC80R7FVGHS" localSheetId="0" hidden="1">#REF!</definedName>
    <definedName name="BExSDHTJCSYDZPJ08GC80R7FVGHS" localSheetId="6" hidden="1">#REF!</definedName>
    <definedName name="BExSDHTJCSYDZPJ08GC80R7FVGHS" localSheetId="5" hidden="1">#REF!</definedName>
    <definedName name="BExSDHTJCSYDZPJ08GC80R7FVGHS" localSheetId="2" hidden="1">#REF!</definedName>
    <definedName name="BExSDHTJCSYDZPJ08GC80R7FVGHS" localSheetId="1" hidden="1">#REF!</definedName>
    <definedName name="BExSDHTJCSYDZPJ08GC80R7FVGHS" localSheetId="3" hidden="1">#REF!</definedName>
    <definedName name="BExSDHTJCSYDZPJ08GC80R7FVGHS" hidden="1">#REF!</definedName>
    <definedName name="BExSE277O9GKHPCD84GWM2ONYGU4" localSheetId="4" hidden="1">#REF!</definedName>
    <definedName name="BExSE277O9GKHPCD84GWM2ONYGU4" localSheetId="7" hidden="1">#REF!</definedName>
    <definedName name="BExSE277O9GKHPCD84GWM2ONYGU4" localSheetId="0" hidden="1">#REF!</definedName>
    <definedName name="BExSE277O9GKHPCD84GWM2ONYGU4" localSheetId="6" hidden="1">#REF!</definedName>
    <definedName name="BExSE277O9GKHPCD84GWM2ONYGU4" localSheetId="5" hidden="1">#REF!</definedName>
    <definedName name="BExSE277O9GKHPCD84GWM2ONYGU4" localSheetId="2" hidden="1">#REF!</definedName>
    <definedName name="BExSE277O9GKHPCD84GWM2ONYGU4" localSheetId="1" hidden="1">#REF!</definedName>
    <definedName name="BExSE277O9GKHPCD84GWM2ONYGU4" localSheetId="3" hidden="1">#REF!</definedName>
    <definedName name="BExSE277O9GKHPCD84GWM2ONYGU4" hidden="1">#REF!</definedName>
    <definedName name="BExSEQH0OSV4WUH2W6MER20H91H1" localSheetId="4" hidden="1">#REF!</definedName>
    <definedName name="BExSEQH0OSV4WUH2W6MER20H91H1" localSheetId="7" hidden="1">#REF!</definedName>
    <definedName name="BExSEQH0OSV4WUH2W6MER20H91H1" localSheetId="0" hidden="1">#REF!</definedName>
    <definedName name="BExSEQH0OSV4WUH2W6MER20H91H1" localSheetId="6" hidden="1">#REF!</definedName>
    <definedName name="BExSEQH0OSV4WUH2W6MER20H91H1" localSheetId="5" hidden="1">#REF!</definedName>
    <definedName name="BExSEQH0OSV4WUH2W6MER20H91H1" localSheetId="2" hidden="1">#REF!</definedName>
    <definedName name="BExSEQH0OSV4WUH2W6MER20H91H1" localSheetId="1" hidden="1">#REF!</definedName>
    <definedName name="BExSEQH0OSV4WUH2W6MER20H91H1" localSheetId="3" hidden="1">#REF!</definedName>
    <definedName name="BExSEQH0OSV4WUH2W6MER20H91H1" hidden="1">#REF!</definedName>
    <definedName name="BExSERDJ5GCEML0G8NUNP5DLQK0E" localSheetId="4" hidden="1">#REF!</definedName>
    <definedName name="BExSERDJ5GCEML0G8NUNP5DLQK0E" localSheetId="7" hidden="1">#REF!</definedName>
    <definedName name="BExSERDJ5GCEML0G8NUNP5DLQK0E" localSheetId="0" hidden="1">#REF!</definedName>
    <definedName name="BExSERDJ5GCEML0G8NUNP5DLQK0E" localSheetId="6" hidden="1">#REF!</definedName>
    <definedName name="BExSERDJ5GCEML0G8NUNP5DLQK0E" localSheetId="5" hidden="1">#REF!</definedName>
    <definedName name="BExSERDJ5GCEML0G8NUNP5DLQK0E" localSheetId="2" hidden="1">#REF!</definedName>
    <definedName name="BExSERDJ5GCEML0G8NUNP5DLQK0E" localSheetId="1" hidden="1">#REF!</definedName>
    <definedName name="BExSERDJ5GCEML0G8NUNP5DLQK0E" localSheetId="3" hidden="1">#REF!</definedName>
    <definedName name="BExSERDJ5GCEML0G8NUNP5DLQK0E" hidden="1">#REF!</definedName>
    <definedName name="BExSFR1BDYPK1B635912ZQGJAFK8" localSheetId="4" hidden="1">#REF!</definedName>
    <definedName name="BExSFR1BDYPK1B635912ZQGJAFK8" localSheetId="7" hidden="1">#REF!</definedName>
    <definedName name="BExSFR1BDYPK1B635912ZQGJAFK8" localSheetId="0" hidden="1">#REF!</definedName>
    <definedName name="BExSFR1BDYPK1B635912ZQGJAFK8" localSheetId="6" hidden="1">#REF!</definedName>
    <definedName name="BExSFR1BDYPK1B635912ZQGJAFK8" localSheetId="5" hidden="1">#REF!</definedName>
    <definedName name="BExSFR1BDYPK1B635912ZQGJAFK8" localSheetId="2" hidden="1">#REF!</definedName>
    <definedName name="BExSFR1BDYPK1B635912ZQGJAFK8" localSheetId="1" hidden="1">#REF!</definedName>
    <definedName name="BExSFR1BDYPK1B635912ZQGJAFK8" localSheetId="3" hidden="1">#REF!</definedName>
    <definedName name="BExSFR1BDYPK1B635912ZQGJAFK8" hidden="1">#REF!</definedName>
    <definedName name="BExSG6MDM3GYNEEV1W8FAN8IDIBN" localSheetId="4" hidden="1">#REF!</definedName>
    <definedName name="BExSG6MDM3GYNEEV1W8FAN8IDIBN" localSheetId="7" hidden="1">#REF!</definedName>
    <definedName name="BExSG6MDM3GYNEEV1W8FAN8IDIBN" localSheetId="0" hidden="1">#REF!</definedName>
    <definedName name="BExSG6MDM3GYNEEV1W8FAN8IDIBN" localSheetId="6" hidden="1">#REF!</definedName>
    <definedName name="BExSG6MDM3GYNEEV1W8FAN8IDIBN" localSheetId="5" hidden="1">#REF!</definedName>
    <definedName name="BExSG6MDM3GYNEEV1W8FAN8IDIBN" localSheetId="2" hidden="1">#REF!</definedName>
    <definedName name="BExSG6MDM3GYNEEV1W8FAN8IDIBN" localSheetId="1" hidden="1">#REF!</definedName>
    <definedName name="BExSG6MDM3GYNEEV1W8FAN8IDIBN" localSheetId="3" hidden="1">#REF!</definedName>
    <definedName name="BExSG6MDM3GYNEEV1W8FAN8IDIBN" hidden="1">#REF!</definedName>
    <definedName name="BExSH7HI8TVHMT10ANUTPSPQVSKV" localSheetId="4" hidden="1">#REF!</definedName>
    <definedName name="BExSH7HI8TVHMT10ANUTPSPQVSKV" localSheetId="7" hidden="1">#REF!</definedName>
    <definedName name="BExSH7HI8TVHMT10ANUTPSPQVSKV" localSheetId="0" hidden="1">#REF!</definedName>
    <definedName name="BExSH7HI8TVHMT10ANUTPSPQVSKV" localSheetId="6" hidden="1">#REF!</definedName>
    <definedName name="BExSH7HI8TVHMT10ANUTPSPQVSKV" localSheetId="5" hidden="1">#REF!</definedName>
    <definedName name="BExSH7HI8TVHMT10ANUTPSPQVSKV" localSheetId="2" hidden="1">#REF!</definedName>
    <definedName name="BExSH7HI8TVHMT10ANUTPSPQVSKV" localSheetId="1" hidden="1">#REF!</definedName>
    <definedName name="BExSH7HI8TVHMT10ANUTPSPQVSKV" localSheetId="3" hidden="1">#REF!</definedName>
    <definedName name="BExSH7HI8TVHMT10ANUTPSPQVSKV" hidden="1">#REF!</definedName>
    <definedName name="BExSHCA5YMBUGGVVNVXXXTWTZEGM" localSheetId="4" hidden="1">#REF!</definedName>
    <definedName name="BExSHCA5YMBUGGVVNVXXXTWTZEGM" localSheetId="7" hidden="1">#REF!</definedName>
    <definedName name="BExSHCA5YMBUGGVVNVXXXTWTZEGM" localSheetId="0" hidden="1">#REF!</definedName>
    <definedName name="BExSHCA5YMBUGGVVNVXXXTWTZEGM" localSheetId="6" hidden="1">#REF!</definedName>
    <definedName name="BExSHCA5YMBUGGVVNVXXXTWTZEGM" localSheetId="5" hidden="1">#REF!</definedName>
    <definedName name="BExSHCA5YMBUGGVVNVXXXTWTZEGM" localSheetId="2" hidden="1">#REF!</definedName>
    <definedName name="BExSHCA5YMBUGGVVNVXXXTWTZEGM" localSheetId="1" hidden="1">#REF!</definedName>
    <definedName name="BExSHCA5YMBUGGVVNVXXXTWTZEGM" localSheetId="3" hidden="1">#REF!</definedName>
    <definedName name="BExSHCA5YMBUGGVVNVXXXTWTZEGM" hidden="1">#REF!</definedName>
    <definedName name="BExTTSGT6VJU9U5MZO28TH9H5Y22" localSheetId="4" hidden="1">#REF!</definedName>
    <definedName name="BExTTSGT6VJU9U5MZO28TH9H5Y22" localSheetId="7" hidden="1">#REF!</definedName>
    <definedName name="BExTTSGT6VJU9U5MZO28TH9H5Y22" localSheetId="0" hidden="1">#REF!</definedName>
    <definedName name="BExTTSGT6VJU9U5MZO28TH9H5Y22" localSheetId="6" hidden="1">#REF!</definedName>
    <definedName name="BExTTSGT6VJU9U5MZO28TH9H5Y22" localSheetId="5" hidden="1">#REF!</definedName>
    <definedName name="BExTTSGT6VJU9U5MZO28TH9H5Y22" localSheetId="2" hidden="1">#REF!</definedName>
    <definedName name="BExTTSGT6VJU9U5MZO28TH9H5Y22" localSheetId="1" hidden="1">#REF!</definedName>
    <definedName name="BExTTSGT6VJU9U5MZO28TH9H5Y22" localSheetId="3" hidden="1">#REF!</definedName>
    <definedName name="BExTTSGT6VJU9U5MZO28TH9H5Y22" hidden="1">#REF!</definedName>
    <definedName name="BExTW24VNKIUKB9K62VOLB6SC3D3" localSheetId="4" hidden="1">#REF!</definedName>
    <definedName name="BExTW24VNKIUKB9K62VOLB6SC3D3" localSheetId="7" hidden="1">#REF!</definedName>
    <definedName name="BExTW24VNKIUKB9K62VOLB6SC3D3" localSheetId="0" hidden="1">#REF!</definedName>
    <definedName name="BExTW24VNKIUKB9K62VOLB6SC3D3" localSheetId="6" hidden="1">#REF!</definedName>
    <definedName name="BExTW24VNKIUKB9K62VOLB6SC3D3" localSheetId="5" hidden="1">#REF!</definedName>
    <definedName name="BExTW24VNKIUKB9K62VOLB6SC3D3" localSheetId="2" hidden="1">#REF!</definedName>
    <definedName name="BExTW24VNKIUKB9K62VOLB6SC3D3" localSheetId="1" hidden="1">#REF!</definedName>
    <definedName name="BExTW24VNKIUKB9K62VOLB6SC3D3" localSheetId="3" hidden="1">#REF!</definedName>
    <definedName name="BExTW24VNKIUKB9K62VOLB6SC3D3" hidden="1">#REF!</definedName>
    <definedName name="BExTW8KYC598K6VGJ279ZX1CZ491" localSheetId="4" hidden="1">#REF!</definedName>
    <definedName name="BExTW8KYC598K6VGJ279ZX1CZ491" localSheetId="7" hidden="1">#REF!</definedName>
    <definedName name="BExTW8KYC598K6VGJ279ZX1CZ491" localSheetId="0" hidden="1">#REF!</definedName>
    <definedName name="BExTW8KYC598K6VGJ279ZX1CZ491" localSheetId="6" hidden="1">#REF!</definedName>
    <definedName name="BExTW8KYC598K6VGJ279ZX1CZ491" localSheetId="5" hidden="1">#REF!</definedName>
    <definedName name="BExTW8KYC598K6VGJ279ZX1CZ491" localSheetId="2" hidden="1">#REF!</definedName>
    <definedName name="BExTW8KYC598K6VGJ279ZX1CZ491" localSheetId="1" hidden="1">#REF!</definedName>
    <definedName name="BExTW8KYC598K6VGJ279ZX1CZ491" localSheetId="3" hidden="1">#REF!</definedName>
    <definedName name="BExTW8KYC598K6VGJ279ZX1CZ491" hidden="1">#REF!</definedName>
    <definedName name="BExTXMS59MUCPGA5Y504PTM251EH" localSheetId="4" hidden="1">#REF!</definedName>
    <definedName name="BExTXMS59MUCPGA5Y504PTM251EH" localSheetId="7" hidden="1">#REF!</definedName>
    <definedName name="BExTXMS59MUCPGA5Y504PTM251EH" localSheetId="0" hidden="1">#REF!</definedName>
    <definedName name="BExTXMS59MUCPGA5Y504PTM251EH" localSheetId="6" hidden="1">#REF!</definedName>
    <definedName name="BExTXMS59MUCPGA5Y504PTM251EH" localSheetId="5" hidden="1">#REF!</definedName>
    <definedName name="BExTXMS59MUCPGA5Y504PTM251EH" localSheetId="2" hidden="1">#REF!</definedName>
    <definedName name="BExTXMS59MUCPGA5Y504PTM251EH" localSheetId="1" hidden="1">#REF!</definedName>
    <definedName name="BExTXMS59MUCPGA5Y504PTM251EH" localSheetId="3" hidden="1">#REF!</definedName>
    <definedName name="BExTXMS59MUCPGA5Y504PTM251EH" hidden="1">#REF!</definedName>
    <definedName name="BExTYN1HOCVRP013P8J1MUZWNZN9" localSheetId="4" hidden="1">#REF!</definedName>
    <definedName name="BExTYN1HOCVRP013P8J1MUZWNZN9" localSheetId="7" hidden="1">#REF!</definedName>
    <definedName name="BExTYN1HOCVRP013P8J1MUZWNZN9" localSheetId="0" hidden="1">#REF!</definedName>
    <definedName name="BExTYN1HOCVRP013P8J1MUZWNZN9" localSheetId="6" hidden="1">#REF!</definedName>
    <definedName name="BExTYN1HOCVRP013P8J1MUZWNZN9" localSheetId="5" hidden="1">#REF!</definedName>
    <definedName name="BExTYN1HOCVRP013P8J1MUZWNZN9" localSheetId="2" hidden="1">#REF!</definedName>
    <definedName name="BExTYN1HOCVRP013P8J1MUZWNZN9" localSheetId="1" hidden="1">#REF!</definedName>
    <definedName name="BExTYN1HOCVRP013P8J1MUZWNZN9" localSheetId="3" hidden="1">#REF!</definedName>
    <definedName name="BExTYN1HOCVRP013P8J1MUZWNZN9" hidden="1">#REF!</definedName>
    <definedName name="BExTZCTF7ECX56X36K6YUYDBFMVO" localSheetId="4" hidden="1">#REF!</definedName>
    <definedName name="BExTZCTF7ECX56X36K6YUYDBFMVO" localSheetId="7" hidden="1">#REF!</definedName>
    <definedName name="BExTZCTF7ECX56X36K6YUYDBFMVO" localSheetId="0" hidden="1">#REF!</definedName>
    <definedName name="BExTZCTF7ECX56X36K6YUYDBFMVO" localSheetId="6" hidden="1">#REF!</definedName>
    <definedName name="BExTZCTF7ECX56X36K6YUYDBFMVO" localSheetId="5" hidden="1">#REF!</definedName>
    <definedName name="BExTZCTF7ECX56X36K6YUYDBFMVO" localSheetId="2" hidden="1">#REF!</definedName>
    <definedName name="BExTZCTF7ECX56X36K6YUYDBFMVO" localSheetId="1" hidden="1">#REF!</definedName>
    <definedName name="BExTZCTF7ECX56X36K6YUYDBFMVO" localSheetId="3" hidden="1">#REF!</definedName>
    <definedName name="BExTZCTF7ECX56X36K6YUYDBFMVO" hidden="1">#REF!</definedName>
    <definedName name="BExTZFYNL69QD5Q164NYZSK7K2IY" localSheetId="4" hidden="1">#REF!</definedName>
    <definedName name="BExTZFYNL69QD5Q164NYZSK7K2IY" localSheetId="7" hidden="1">#REF!</definedName>
    <definedName name="BExTZFYNL69QD5Q164NYZSK7K2IY" localSheetId="0" hidden="1">#REF!</definedName>
    <definedName name="BExTZFYNL69QD5Q164NYZSK7K2IY" localSheetId="6" hidden="1">#REF!</definedName>
    <definedName name="BExTZFYNL69QD5Q164NYZSK7K2IY" localSheetId="5" hidden="1">#REF!</definedName>
    <definedName name="BExTZFYNL69QD5Q164NYZSK7K2IY" localSheetId="2" hidden="1">#REF!</definedName>
    <definedName name="BExTZFYNL69QD5Q164NYZSK7K2IY" localSheetId="1" hidden="1">#REF!</definedName>
    <definedName name="BExTZFYNL69QD5Q164NYZSK7K2IY" localSheetId="3" hidden="1">#REF!</definedName>
    <definedName name="BExTZFYNL69QD5Q164NYZSK7K2IY" hidden="1">#REF!</definedName>
    <definedName name="BExU0JTN3Q70XGSJNJ79J5BKWR07" localSheetId="4" hidden="1">#REF!</definedName>
    <definedName name="BExU0JTN3Q70XGSJNJ79J5BKWR07" localSheetId="7" hidden="1">#REF!</definedName>
    <definedName name="BExU0JTN3Q70XGSJNJ79J5BKWR07" localSheetId="0" hidden="1">#REF!</definedName>
    <definedName name="BExU0JTN3Q70XGSJNJ79J5BKWR07" localSheetId="6" hidden="1">#REF!</definedName>
    <definedName name="BExU0JTN3Q70XGSJNJ79J5BKWR07" localSheetId="5" hidden="1">#REF!</definedName>
    <definedName name="BExU0JTN3Q70XGSJNJ79J5BKWR07" localSheetId="2" hidden="1">#REF!</definedName>
    <definedName name="BExU0JTN3Q70XGSJNJ79J5BKWR07" localSheetId="1" hidden="1">#REF!</definedName>
    <definedName name="BExU0JTN3Q70XGSJNJ79J5BKWR07" localSheetId="3" hidden="1">#REF!</definedName>
    <definedName name="BExU0JTN3Q70XGSJNJ79J5BKWR07" hidden="1">#REF!</definedName>
    <definedName name="BExU1KJAZR08Q3E9VWBSPZB16V50" localSheetId="4" hidden="1">#REF!</definedName>
    <definedName name="BExU1KJAZR08Q3E9VWBSPZB16V50" localSheetId="7" hidden="1">#REF!</definedName>
    <definedName name="BExU1KJAZR08Q3E9VWBSPZB16V50" localSheetId="0" hidden="1">#REF!</definedName>
    <definedName name="BExU1KJAZR08Q3E9VWBSPZB16V50" localSheetId="6" hidden="1">#REF!</definedName>
    <definedName name="BExU1KJAZR08Q3E9VWBSPZB16V50" localSheetId="5" hidden="1">#REF!</definedName>
    <definedName name="BExU1KJAZR08Q3E9VWBSPZB16V50" localSheetId="2" hidden="1">#REF!</definedName>
    <definedName name="BExU1KJAZR08Q3E9VWBSPZB16V50" localSheetId="1" hidden="1">#REF!</definedName>
    <definedName name="BExU1KJAZR08Q3E9VWBSPZB16V50" localSheetId="3" hidden="1">#REF!</definedName>
    <definedName name="BExU1KJAZR08Q3E9VWBSPZB16V50" hidden="1">#REF!</definedName>
    <definedName name="BExU2CPL19I9CCQOVZOCN2F6KPO5" localSheetId="4" hidden="1">#REF!</definedName>
    <definedName name="BExU2CPL19I9CCQOVZOCN2F6KPO5" localSheetId="7" hidden="1">#REF!</definedName>
    <definedName name="BExU2CPL19I9CCQOVZOCN2F6KPO5" localSheetId="0" hidden="1">#REF!</definedName>
    <definedName name="BExU2CPL19I9CCQOVZOCN2F6KPO5" localSheetId="6" hidden="1">#REF!</definedName>
    <definedName name="BExU2CPL19I9CCQOVZOCN2F6KPO5" localSheetId="5" hidden="1">#REF!</definedName>
    <definedName name="BExU2CPL19I9CCQOVZOCN2F6KPO5" localSheetId="2" hidden="1">#REF!</definedName>
    <definedName name="BExU2CPL19I9CCQOVZOCN2F6KPO5" localSheetId="1" hidden="1">#REF!</definedName>
    <definedName name="BExU2CPL19I9CCQOVZOCN2F6KPO5" localSheetId="3" hidden="1">#REF!</definedName>
    <definedName name="BExU2CPL19I9CCQOVZOCN2F6KPO5" hidden="1">#REF!</definedName>
    <definedName name="BExU3F7XBFXCJPE1QA5RT1LG4GFZ" localSheetId="4" hidden="1">#REF!</definedName>
    <definedName name="BExU3F7XBFXCJPE1QA5RT1LG4GFZ" localSheetId="7" hidden="1">#REF!</definedName>
    <definedName name="BExU3F7XBFXCJPE1QA5RT1LG4GFZ" localSheetId="0" hidden="1">#REF!</definedName>
    <definedName name="BExU3F7XBFXCJPE1QA5RT1LG4GFZ" localSheetId="6" hidden="1">#REF!</definedName>
    <definedName name="BExU3F7XBFXCJPE1QA5RT1LG4GFZ" localSheetId="5" hidden="1">#REF!</definedName>
    <definedName name="BExU3F7XBFXCJPE1QA5RT1LG4GFZ" localSheetId="2" hidden="1">#REF!</definedName>
    <definedName name="BExU3F7XBFXCJPE1QA5RT1LG4GFZ" localSheetId="1" hidden="1">#REF!</definedName>
    <definedName name="BExU3F7XBFXCJPE1QA5RT1LG4GFZ" localSheetId="3" hidden="1">#REF!</definedName>
    <definedName name="BExU3F7XBFXCJPE1QA5RT1LG4GFZ" hidden="1">#REF!</definedName>
    <definedName name="BExU3PK2TO85QLQMHYAWIM1YJT9W" localSheetId="4" hidden="1">#REF!</definedName>
    <definedName name="BExU3PK2TO85QLQMHYAWIM1YJT9W" localSheetId="7" hidden="1">#REF!</definedName>
    <definedName name="BExU3PK2TO85QLQMHYAWIM1YJT9W" localSheetId="0" hidden="1">#REF!</definedName>
    <definedName name="BExU3PK2TO85QLQMHYAWIM1YJT9W" localSheetId="6" hidden="1">#REF!</definedName>
    <definedName name="BExU3PK2TO85QLQMHYAWIM1YJT9W" localSheetId="5" hidden="1">#REF!</definedName>
    <definedName name="BExU3PK2TO85QLQMHYAWIM1YJT9W" localSheetId="2" hidden="1">#REF!</definedName>
    <definedName name="BExU3PK2TO85QLQMHYAWIM1YJT9W" localSheetId="1" hidden="1">#REF!</definedName>
    <definedName name="BExU3PK2TO85QLQMHYAWIM1YJT9W" localSheetId="3" hidden="1">#REF!</definedName>
    <definedName name="BExU3PK2TO85QLQMHYAWIM1YJT9W" hidden="1">#REF!</definedName>
    <definedName name="BExU6GWRHR7OX5QHTOGN5LHVGXH2" localSheetId="4" hidden="1">#REF!</definedName>
    <definedName name="BExU6GWRHR7OX5QHTOGN5LHVGXH2" localSheetId="7" hidden="1">#REF!</definedName>
    <definedName name="BExU6GWRHR7OX5QHTOGN5LHVGXH2" localSheetId="0" hidden="1">#REF!</definedName>
    <definedName name="BExU6GWRHR7OX5QHTOGN5LHVGXH2" localSheetId="6" hidden="1">#REF!</definedName>
    <definedName name="BExU6GWRHR7OX5QHTOGN5LHVGXH2" localSheetId="5" hidden="1">#REF!</definedName>
    <definedName name="BExU6GWRHR7OX5QHTOGN5LHVGXH2" localSheetId="2" hidden="1">#REF!</definedName>
    <definedName name="BExU6GWRHR7OX5QHTOGN5LHVGXH2" localSheetId="1" hidden="1">#REF!</definedName>
    <definedName name="BExU6GWRHR7OX5QHTOGN5LHVGXH2" localSheetId="3" hidden="1">#REF!</definedName>
    <definedName name="BExU6GWRHR7OX5QHTOGN5LHVGXH2" hidden="1">#REF!</definedName>
    <definedName name="BExU6MGAEY8Q9QHRU9CP70KH6O5E" localSheetId="4" hidden="1">#REF!</definedName>
    <definedName name="BExU6MGAEY8Q9QHRU9CP70KH6O5E" localSheetId="7" hidden="1">#REF!</definedName>
    <definedName name="BExU6MGAEY8Q9QHRU9CP70KH6O5E" localSheetId="0" hidden="1">#REF!</definedName>
    <definedName name="BExU6MGAEY8Q9QHRU9CP70KH6O5E" localSheetId="6" hidden="1">#REF!</definedName>
    <definedName name="BExU6MGAEY8Q9QHRU9CP70KH6O5E" localSheetId="5" hidden="1">#REF!</definedName>
    <definedName name="BExU6MGAEY8Q9QHRU9CP70KH6O5E" localSheetId="2" hidden="1">#REF!</definedName>
    <definedName name="BExU6MGAEY8Q9QHRU9CP70KH6O5E" localSheetId="1" hidden="1">#REF!</definedName>
    <definedName name="BExU6MGAEY8Q9QHRU9CP70KH6O5E" localSheetId="3" hidden="1">#REF!</definedName>
    <definedName name="BExU6MGAEY8Q9QHRU9CP70KH6O5E" hidden="1">#REF!</definedName>
    <definedName name="BExU6W7216MA9S4IP5L6VTQ8VYK7" localSheetId="4" hidden="1">#REF!</definedName>
    <definedName name="BExU6W7216MA9S4IP5L6VTQ8VYK7" localSheetId="7" hidden="1">#REF!</definedName>
    <definedName name="BExU6W7216MA9S4IP5L6VTQ8VYK7" localSheetId="0" hidden="1">#REF!</definedName>
    <definedName name="BExU6W7216MA9S4IP5L6VTQ8VYK7" localSheetId="6" hidden="1">#REF!</definedName>
    <definedName name="BExU6W7216MA9S4IP5L6VTQ8VYK7" localSheetId="5" hidden="1">#REF!</definedName>
    <definedName name="BExU6W7216MA9S4IP5L6VTQ8VYK7" localSheetId="2" hidden="1">#REF!</definedName>
    <definedName name="BExU6W7216MA9S4IP5L6VTQ8VYK7" localSheetId="1" hidden="1">#REF!</definedName>
    <definedName name="BExU6W7216MA9S4IP5L6VTQ8VYK7" localSheetId="3" hidden="1">#REF!</definedName>
    <definedName name="BExU6W7216MA9S4IP5L6VTQ8VYK7" hidden="1">#REF!</definedName>
    <definedName name="BExU7U7M4R3MIK3E15RNIIF6GUKL" localSheetId="4" hidden="1">#REF!</definedName>
    <definedName name="BExU7U7M4R3MIK3E15RNIIF6GUKL" localSheetId="7" hidden="1">#REF!</definedName>
    <definedName name="BExU7U7M4R3MIK3E15RNIIF6GUKL" localSheetId="0" hidden="1">#REF!</definedName>
    <definedName name="BExU7U7M4R3MIK3E15RNIIF6GUKL" localSheetId="6" hidden="1">#REF!</definedName>
    <definedName name="BExU7U7M4R3MIK3E15RNIIF6GUKL" localSheetId="5" hidden="1">#REF!</definedName>
    <definedName name="BExU7U7M4R3MIK3E15RNIIF6GUKL" localSheetId="2" hidden="1">#REF!</definedName>
    <definedName name="BExU7U7M4R3MIK3E15RNIIF6GUKL" localSheetId="1" hidden="1">#REF!</definedName>
    <definedName name="BExU7U7M4R3MIK3E15RNIIF6GUKL" localSheetId="3" hidden="1">#REF!</definedName>
    <definedName name="BExU7U7M4R3MIK3E15RNIIF6GUKL" hidden="1">#REF!</definedName>
    <definedName name="BExU89N7PSUZTPZTFGNITTD12SAO" localSheetId="4" hidden="1">#REF!</definedName>
    <definedName name="BExU89N7PSUZTPZTFGNITTD12SAO" localSheetId="7" hidden="1">#REF!</definedName>
    <definedName name="BExU89N7PSUZTPZTFGNITTD12SAO" localSheetId="0" hidden="1">#REF!</definedName>
    <definedName name="BExU89N7PSUZTPZTFGNITTD12SAO" localSheetId="6" hidden="1">#REF!</definedName>
    <definedName name="BExU89N7PSUZTPZTFGNITTD12SAO" localSheetId="5" hidden="1">#REF!</definedName>
    <definedName name="BExU89N7PSUZTPZTFGNITTD12SAO" localSheetId="2" hidden="1">#REF!</definedName>
    <definedName name="BExU89N7PSUZTPZTFGNITTD12SAO" localSheetId="1" hidden="1">#REF!</definedName>
    <definedName name="BExU89N7PSUZTPZTFGNITTD12SAO" localSheetId="3" hidden="1">#REF!</definedName>
    <definedName name="BExU89N7PSUZTPZTFGNITTD12SAO" hidden="1">#REF!</definedName>
    <definedName name="BExU8D8N0SMDPI0JS5W50BEUU67O" localSheetId="4" hidden="1">#REF!</definedName>
    <definedName name="BExU8D8N0SMDPI0JS5W50BEUU67O" localSheetId="7" hidden="1">#REF!</definedName>
    <definedName name="BExU8D8N0SMDPI0JS5W50BEUU67O" localSheetId="0" hidden="1">#REF!</definedName>
    <definedName name="BExU8D8N0SMDPI0JS5W50BEUU67O" localSheetId="6" hidden="1">#REF!</definedName>
    <definedName name="BExU8D8N0SMDPI0JS5W50BEUU67O" localSheetId="5" hidden="1">#REF!</definedName>
    <definedName name="BExU8D8N0SMDPI0JS5W50BEUU67O" localSheetId="2" hidden="1">#REF!</definedName>
    <definedName name="BExU8D8N0SMDPI0JS5W50BEUU67O" localSheetId="1" hidden="1">#REF!</definedName>
    <definedName name="BExU8D8N0SMDPI0JS5W50BEUU67O" localSheetId="3" hidden="1">#REF!</definedName>
    <definedName name="BExU8D8N0SMDPI0JS5W50BEUU67O" hidden="1">#REF!</definedName>
    <definedName name="BExU9S6VP2VBPXM31EMS3EZBS5BJ" localSheetId="4" hidden="1">#REF!</definedName>
    <definedName name="BExU9S6VP2VBPXM31EMS3EZBS5BJ" localSheetId="7" hidden="1">#REF!</definedName>
    <definedName name="BExU9S6VP2VBPXM31EMS3EZBS5BJ" localSheetId="0" hidden="1">#REF!</definedName>
    <definedName name="BExU9S6VP2VBPXM31EMS3EZBS5BJ" localSheetId="6" hidden="1">#REF!</definedName>
    <definedName name="BExU9S6VP2VBPXM31EMS3EZBS5BJ" localSheetId="5" hidden="1">#REF!</definedName>
    <definedName name="BExU9S6VP2VBPXM31EMS3EZBS5BJ" localSheetId="2" hidden="1">#REF!</definedName>
    <definedName name="BExU9S6VP2VBPXM31EMS3EZBS5BJ" localSheetId="1" hidden="1">#REF!</definedName>
    <definedName name="BExU9S6VP2VBPXM31EMS3EZBS5BJ" localSheetId="3" hidden="1">#REF!</definedName>
    <definedName name="BExU9S6VP2VBPXM31EMS3EZBS5BJ" hidden="1">#REF!</definedName>
    <definedName name="BExUAS07HNGJP1RXZBXFQF5CAZ8G" localSheetId="4" hidden="1">#REF!</definedName>
    <definedName name="BExUAS07HNGJP1RXZBXFQF5CAZ8G" localSheetId="7" hidden="1">#REF!</definedName>
    <definedName name="BExUAS07HNGJP1RXZBXFQF5CAZ8G" localSheetId="0" hidden="1">#REF!</definedName>
    <definedName name="BExUAS07HNGJP1RXZBXFQF5CAZ8G" localSheetId="6" hidden="1">#REF!</definedName>
    <definedName name="BExUAS07HNGJP1RXZBXFQF5CAZ8G" localSheetId="5" hidden="1">#REF!</definedName>
    <definedName name="BExUAS07HNGJP1RXZBXFQF5CAZ8G" localSheetId="2" hidden="1">#REF!</definedName>
    <definedName name="BExUAS07HNGJP1RXZBXFQF5CAZ8G" localSheetId="1" hidden="1">#REF!</definedName>
    <definedName name="BExUAS07HNGJP1RXZBXFQF5CAZ8G" localSheetId="3" hidden="1">#REF!</definedName>
    <definedName name="BExUAS07HNGJP1RXZBXFQF5CAZ8G" hidden="1">#REF!</definedName>
    <definedName name="BExUASGGK3YLBMI80DHC86GNRYYM" localSheetId="4" hidden="1">#REF!</definedName>
    <definedName name="BExUASGGK3YLBMI80DHC86GNRYYM" localSheetId="7" hidden="1">#REF!</definedName>
    <definedName name="BExUASGGK3YLBMI80DHC86GNRYYM" localSheetId="0" hidden="1">#REF!</definedName>
    <definedName name="BExUASGGK3YLBMI80DHC86GNRYYM" localSheetId="6" hidden="1">#REF!</definedName>
    <definedName name="BExUASGGK3YLBMI80DHC86GNRYYM" localSheetId="5" hidden="1">#REF!</definedName>
    <definedName name="BExUASGGK3YLBMI80DHC86GNRYYM" localSheetId="2" hidden="1">#REF!</definedName>
    <definedName name="BExUASGGK3YLBMI80DHC86GNRYYM" localSheetId="1" hidden="1">#REF!</definedName>
    <definedName name="BExUASGGK3YLBMI80DHC86GNRYYM" localSheetId="3" hidden="1">#REF!</definedName>
    <definedName name="BExUASGGK3YLBMI80DHC86GNRYYM" hidden="1">#REF!</definedName>
    <definedName name="BExUB8MWE7MLFZUNMKTY3WIQFYXX" localSheetId="4" hidden="1">[2]osnovni!#REF!</definedName>
    <definedName name="BExUB8MWE7MLFZUNMKTY3WIQFYXX" localSheetId="7" hidden="1">[2]osnovni!#REF!</definedName>
    <definedName name="BExUB8MWE7MLFZUNMKTY3WIQFYXX" localSheetId="0" hidden="1">[2]osnovni!#REF!</definedName>
    <definedName name="BExUB8MWE7MLFZUNMKTY3WIQFYXX" localSheetId="6" hidden="1">[2]osnovni!#REF!</definedName>
    <definedName name="BExUB8MWE7MLFZUNMKTY3WIQFYXX" localSheetId="5" hidden="1">[2]osnovni!#REF!</definedName>
    <definedName name="BExUB8MWE7MLFZUNMKTY3WIQFYXX" localSheetId="2" hidden="1">[2]osnovni!#REF!</definedName>
    <definedName name="BExUB8MWE7MLFZUNMKTY3WIQFYXX" localSheetId="1" hidden="1">[2]osnovni!#REF!</definedName>
    <definedName name="BExUB8MWE7MLFZUNMKTY3WIQFYXX" localSheetId="3" hidden="1">[2]osnovni!#REF!</definedName>
    <definedName name="BExUB8MWE7MLFZUNMKTY3WIQFYXX" hidden="1">[2]osnovni!#REF!</definedName>
    <definedName name="BExUC6NND4ANL7105W4UFMK58BC2" localSheetId="4" hidden="1">#REF!</definedName>
    <definedName name="BExUC6NND4ANL7105W4UFMK58BC2" localSheetId="7" hidden="1">#REF!</definedName>
    <definedName name="BExUC6NND4ANL7105W4UFMK58BC2" localSheetId="0" hidden="1">#REF!</definedName>
    <definedName name="BExUC6NND4ANL7105W4UFMK58BC2" localSheetId="6" hidden="1">#REF!</definedName>
    <definedName name="BExUC6NND4ANL7105W4UFMK58BC2" localSheetId="5" hidden="1">#REF!</definedName>
    <definedName name="BExUC6NND4ANL7105W4UFMK58BC2" localSheetId="2" hidden="1">#REF!</definedName>
    <definedName name="BExUC6NND4ANL7105W4UFMK58BC2" localSheetId="1" hidden="1">#REF!</definedName>
    <definedName name="BExUC6NND4ANL7105W4UFMK58BC2" localSheetId="3" hidden="1">#REF!</definedName>
    <definedName name="BExUC6NND4ANL7105W4UFMK58BC2" hidden="1">#REF!</definedName>
    <definedName name="BExUCDP3RI4WSR37TZ6SGG2AVIAS" localSheetId="4" hidden="1">#REF!</definedName>
    <definedName name="BExUCDP3RI4WSR37TZ6SGG2AVIAS" localSheetId="7" hidden="1">#REF!</definedName>
    <definedName name="BExUCDP3RI4WSR37TZ6SGG2AVIAS" localSheetId="0" hidden="1">#REF!</definedName>
    <definedName name="BExUCDP3RI4WSR37TZ6SGG2AVIAS" localSheetId="6" hidden="1">#REF!</definedName>
    <definedName name="BExUCDP3RI4WSR37TZ6SGG2AVIAS" localSheetId="5" hidden="1">#REF!</definedName>
    <definedName name="BExUCDP3RI4WSR37TZ6SGG2AVIAS" localSheetId="2" hidden="1">#REF!</definedName>
    <definedName name="BExUCDP3RI4WSR37TZ6SGG2AVIAS" localSheetId="1" hidden="1">#REF!</definedName>
    <definedName name="BExUCDP3RI4WSR37TZ6SGG2AVIAS" localSheetId="3" hidden="1">#REF!</definedName>
    <definedName name="BExUCDP3RI4WSR37TZ6SGG2AVIAS" hidden="1">#REF!</definedName>
    <definedName name="BExUE0AF8ECN8IFRVNFY23ZSK286" localSheetId="4" hidden="1">[2]osnovni!#REF!</definedName>
    <definedName name="BExUE0AF8ECN8IFRVNFY23ZSK286" localSheetId="7" hidden="1">[2]osnovni!#REF!</definedName>
    <definedName name="BExUE0AF8ECN8IFRVNFY23ZSK286" localSheetId="0" hidden="1">[2]osnovni!#REF!</definedName>
    <definedName name="BExUE0AF8ECN8IFRVNFY23ZSK286" localSheetId="6" hidden="1">[2]osnovni!#REF!</definedName>
    <definedName name="BExUE0AF8ECN8IFRVNFY23ZSK286" localSheetId="5" hidden="1">[2]osnovni!#REF!</definedName>
    <definedName name="BExUE0AF8ECN8IFRVNFY23ZSK286" localSheetId="2" hidden="1">[2]osnovni!#REF!</definedName>
    <definedName name="BExUE0AF8ECN8IFRVNFY23ZSK286" localSheetId="1" hidden="1">[2]osnovni!#REF!</definedName>
    <definedName name="BExUE0AF8ECN8IFRVNFY23ZSK286" localSheetId="3" hidden="1">[2]osnovni!#REF!</definedName>
    <definedName name="BExUE0AF8ECN8IFRVNFY23ZSK286" hidden="1">[2]osnovni!#REF!</definedName>
    <definedName name="BExVRE1HL8XFR87FJKM5ZYDFK6DV" localSheetId="4" hidden="1">#REF!</definedName>
    <definedName name="BExVRE1HL8XFR87FJKM5ZYDFK6DV" localSheetId="7" hidden="1">#REF!</definedName>
    <definedName name="BExVRE1HL8XFR87FJKM5ZYDFK6DV" localSheetId="0" hidden="1">#REF!</definedName>
    <definedName name="BExVRE1HL8XFR87FJKM5ZYDFK6DV" localSheetId="6" hidden="1">#REF!</definedName>
    <definedName name="BExVRE1HL8XFR87FJKM5ZYDFK6DV" localSheetId="5" hidden="1">#REF!</definedName>
    <definedName name="BExVRE1HL8XFR87FJKM5ZYDFK6DV" localSheetId="2" hidden="1">#REF!</definedName>
    <definedName name="BExVRE1HL8XFR87FJKM5ZYDFK6DV" localSheetId="1" hidden="1">#REF!</definedName>
    <definedName name="BExVRE1HL8XFR87FJKM5ZYDFK6DV" localSheetId="3" hidden="1">#REF!</definedName>
    <definedName name="BExVRE1HL8XFR87FJKM5ZYDFK6DV" hidden="1">#REF!</definedName>
    <definedName name="BExVS9IEP7I3KTG38RB6NVFAN243" localSheetId="4" hidden="1">#REF!</definedName>
    <definedName name="BExVS9IEP7I3KTG38RB6NVFAN243" localSheetId="7" hidden="1">#REF!</definedName>
    <definedName name="BExVS9IEP7I3KTG38RB6NVFAN243" localSheetId="0" hidden="1">#REF!</definedName>
    <definedName name="BExVS9IEP7I3KTG38RB6NVFAN243" localSheetId="6" hidden="1">#REF!</definedName>
    <definedName name="BExVS9IEP7I3KTG38RB6NVFAN243" localSheetId="5" hidden="1">#REF!</definedName>
    <definedName name="BExVS9IEP7I3KTG38RB6NVFAN243" localSheetId="2" hidden="1">#REF!</definedName>
    <definedName name="BExVS9IEP7I3KTG38RB6NVFAN243" localSheetId="1" hidden="1">#REF!</definedName>
    <definedName name="BExVS9IEP7I3KTG38RB6NVFAN243" localSheetId="3" hidden="1">#REF!</definedName>
    <definedName name="BExVS9IEP7I3KTG38RB6NVFAN243" hidden="1">#REF!</definedName>
    <definedName name="BExVSSU8RIDVG21ZWTYCV1O5UFT7" localSheetId="4" hidden="1">#REF!</definedName>
    <definedName name="BExVSSU8RIDVG21ZWTYCV1O5UFT7" localSheetId="7" hidden="1">#REF!</definedName>
    <definedName name="BExVSSU8RIDVG21ZWTYCV1O5UFT7" localSheetId="0" hidden="1">#REF!</definedName>
    <definedName name="BExVSSU8RIDVG21ZWTYCV1O5UFT7" localSheetId="6" hidden="1">#REF!</definedName>
    <definedName name="BExVSSU8RIDVG21ZWTYCV1O5UFT7" localSheetId="5" hidden="1">#REF!</definedName>
    <definedName name="BExVSSU8RIDVG21ZWTYCV1O5UFT7" localSheetId="2" hidden="1">#REF!</definedName>
    <definedName name="BExVSSU8RIDVG21ZWTYCV1O5UFT7" localSheetId="1" hidden="1">#REF!</definedName>
    <definedName name="BExVSSU8RIDVG21ZWTYCV1O5UFT7" localSheetId="3" hidden="1">#REF!</definedName>
    <definedName name="BExVSSU8RIDVG21ZWTYCV1O5UFT7" hidden="1">#REF!</definedName>
    <definedName name="BExVUW2BH16FLWXHF2LVS8DP7NMD" localSheetId="4" hidden="1">#REF!</definedName>
    <definedName name="BExVUW2BH16FLWXHF2LVS8DP7NMD" localSheetId="7" hidden="1">#REF!</definedName>
    <definedName name="BExVUW2BH16FLWXHF2LVS8DP7NMD" localSheetId="0" hidden="1">#REF!</definedName>
    <definedName name="BExVUW2BH16FLWXHF2LVS8DP7NMD" localSheetId="6" hidden="1">#REF!</definedName>
    <definedName name="BExVUW2BH16FLWXHF2LVS8DP7NMD" localSheetId="5" hidden="1">#REF!</definedName>
    <definedName name="BExVUW2BH16FLWXHF2LVS8DP7NMD" localSheetId="2" hidden="1">#REF!</definedName>
    <definedName name="BExVUW2BH16FLWXHF2LVS8DP7NMD" localSheetId="1" hidden="1">#REF!</definedName>
    <definedName name="BExVUW2BH16FLWXHF2LVS8DP7NMD" localSheetId="3" hidden="1">#REF!</definedName>
    <definedName name="BExVUW2BH16FLWXHF2LVS8DP7NMD" hidden="1">#REF!</definedName>
    <definedName name="BExVVKN1YKF11GPN7638N5L2V80W" localSheetId="4" hidden="1">#REF!</definedName>
    <definedName name="BExVVKN1YKF11GPN7638N5L2V80W" localSheetId="7" hidden="1">#REF!</definedName>
    <definedName name="BExVVKN1YKF11GPN7638N5L2V80W" localSheetId="0" hidden="1">#REF!</definedName>
    <definedName name="BExVVKN1YKF11GPN7638N5L2V80W" localSheetId="6" hidden="1">#REF!</definedName>
    <definedName name="BExVVKN1YKF11GPN7638N5L2V80W" localSheetId="5" hidden="1">#REF!</definedName>
    <definedName name="BExVVKN1YKF11GPN7638N5L2V80W" localSheetId="2" hidden="1">#REF!</definedName>
    <definedName name="BExVVKN1YKF11GPN7638N5L2V80W" localSheetId="1" hidden="1">#REF!</definedName>
    <definedName name="BExVVKN1YKF11GPN7638N5L2V80W" localSheetId="3" hidden="1">#REF!</definedName>
    <definedName name="BExVVKN1YKF11GPN7638N5L2V80W" hidden="1">#REF!</definedName>
    <definedName name="BExVVPQHRKHNFA6BMME6CRFKIFV0" localSheetId="4" hidden="1">#REF!</definedName>
    <definedName name="BExVVPQHRKHNFA6BMME6CRFKIFV0" localSheetId="7" hidden="1">#REF!</definedName>
    <definedName name="BExVVPQHRKHNFA6BMME6CRFKIFV0" localSheetId="0" hidden="1">#REF!</definedName>
    <definedName name="BExVVPQHRKHNFA6BMME6CRFKIFV0" localSheetId="6" hidden="1">#REF!</definedName>
    <definedName name="BExVVPQHRKHNFA6BMME6CRFKIFV0" localSheetId="5" hidden="1">#REF!</definedName>
    <definedName name="BExVVPQHRKHNFA6BMME6CRFKIFV0" localSheetId="2" hidden="1">#REF!</definedName>
    <definedName name="BExVVPQHRKHNFA6BMME6CRFKIFV0" localSheetId="1" hidden="1">#REF!</definedName>
    <definedName name="BExVVPQHRKHNFA6BMME6CRFKIFV0" localSheetId="3" hidden="1">#REF!</definedName>
    <definedName name="BExVVPQHRKHNFA6BMME6CRFKIFV0" hidden="1">#REF!</definedName>
    <definedName name="BExVWKR4IZEVTO6S0GKPRXW9UXZ1" localSheetId="4" hidden="1">#REF!</definedName>
    <definedName name="BExVWKR4IZEVTO6S0GKPRXW9UXZ1" localSheetId="7" hidden="1">#REF!</definedName>
    <definedName name="BExVWKR4IZEVTO6S0GKPRXW9UXZ1" localSheetId="0" hidden="1">#REF!</definedName>
    <definedName name="BExVWKR4IZEVTO6S0GKPRXW9UXZ1" localSheetId="6" hidden="1">#REF!</definedName>
    <definedName name="BExVWKR4IZEVTO6S0GKPRXW9UXZ1" localSheetId="5" hidden="1">#REF!</definedName>
    <definedName name="BExVWKR4IZEVTO6S0GKPRXW9UXZ1" localSheetId="2" hidden="1">#REF!</definedName>
    <definedName name="BExVWKR4IZEVTO6S0GKPRXW9UXZ1" localSheetId="1" hidden="1">#REF!</definedName>
    <definedName name="BExVWKR4IZEVTO6S0GKPRXW9UXZ1" localSheetId="3" hidden="1">#REF!</definedName>
    <definedName name="BExVWKR4IZEVTO6S0GKPRXW9UXZ1" hidden="1">#REF!</definedName>
    <definedName name="BExVWSEDCMU6XDCGMNOHV57FQPYR" localSheetId="4" hidden="1">#REF!</definedName>
    <definedName name="BExVWSEDCMU6XDCGMNOHV57FQPYR" localSheetId="7" hidden="1">#REF!</definedName>
    <definedName name="BExVWSEDCMU6XDCGMNOHV57FQPYR" localSheetId="0" hidden="1">#REF!</definedName>
    <definedName name="BExVWSEDCMU6XDCGMNOHV57FQPYR" localSheetId="6" hidden="1">#REF!</definedName>
    <definedName name="BExVWSEDCMU6XDCGMNOHV57FQPYR" localSheetId="5" hidden="1">#REF!</definedName>
    <definedName name="BExVWSEDCMU6XDCGMNOHV57FQPYR" localSheetId="2" hidden="1">#REF!</definedName>
    <definedName name="BExVWSEDCMU6XDCGMNOHV57FQPYR" localSheetId="1" hidden="1">#REF!</definedName>
    <definedName name="BExVWSEDCMU6XDCGMNOHV57FQPYR" localSheetId="3" hidden="1">#REF!</definedName>
    <definedName name="BExVWSEDCMU6XDCGMNOHV57FQPYR" hidden="1">#REF!</definedName>
    <definedName name="BExVYOA4BUH051XMM8HZH1DJ6771" localSheetId="4" hidden="1">#REF!</definedName>
    <definedName name="BExVYOA4BUH051XMM8HZH1DJ6771" localSheetId="7" hidden="1">#REF!</definedName>
    <definedName name="BExVYOA4BUH051XMM8HZH1DJ6771" localSheetId="0" hidden="1">#REF!</definedName>
    <definedName name="BExVYOA4BUH051XMM8HZH1DJ6771" localSheetId="6" hidden="1">#REF!</definedName>
    <definedName name="BExVYOA4BUH051XMM8HZH1DJ6771" localSheetId="5" hidden="1">#REF!</definedName>
    <definedName name="BExVYOA4BUH051XMM8HZH1DJ6771" localSheetId="2" hidden="1">#REF!</definedName>
    <definedName name="BExVYOA4BUH051XMM8HZH1DJ6771" localSheetId="1" hidden="1">#REF!</definedName>
    <definedName name="BExVYOA4BUH051XMM8HZH1DJ6771" localSheetId="3" hidden="1">#REF!</definedName>
    <definedName name="BExVYOA4BUH051XMM8HZH1DJ6771" hidden="1">#REF!</definedName>
    <definedName name="BExW014O0J85XWJPHQI63X21LGOL" localSheetId="4" hidden="1">#REF!</definedName>
    <definedName name="BExW014O0J85XWJPHQI63X21LGOL" localSheetId="7" hidden="1">#REF!</definedName>
    <definedName name="BExW014O0J85XWJPHQI63X21LGOL" localSheetId="0" hidden="1">#REF!</definedName>
    <definedName name="BExW014O0J85XWJPHQI63X21LGOL" localSheetId="6" hidden="1">#REF!</definedName>
    <definedName name="BExW014O0J85XWJPHQI63X21LGOL" localSheetId="5" hidden="1">#REF!</definedName>
    <definedName name="BExW014O0J85XWJPHQI63X21LGOL" localSheetId="2" hidden="1">#REF!</definedName>
    <definedName name="BExW014O0J85XWJPHQI63X21LGOL" localSheetId="1" hidden="1">#REF!</definedName>
    <definedName name="BExW014O0J85XWJPHQI63X21LGOL" localSheetId="3" hidden="1">#REF!</definedName>
    <definedName name="BExW014O0J85XWJPHQI63X21LGOL" hidden="1">#REF!</definedName>
    <definedName name="BExW07Q0PTDM6X3HYMQX51OCNJV9" localSheetId="4" hidden="1">#REF!</definedName>
    <definedName name="BExW07Q0PTDM6X3HYMQX51OCNJV9" localSheetId="7" hidden="1">#REF!</definedName>
    <definedName name="BExW07Q0PTDM6X3HYMQX51OCNJV9" localSheetId="0" hidden="1">#REF!</definedName>
    <definedName name="BExW07Q0PTDM6X3HYMQX51OCNJV9" localSheetId="6" hidden="1">#REF!</definedName>
    <definedName name="BExW07Q0PTDM6X3HYMQX51OCNJV9" localSheetId="5" hidden="1">#REF!</definedName>
    <definedName name="BExW07Q0PTDM6X3HYMQX51OCNJV9" localSheetId="2" hidden="1">#REF!</definedName>
    <definedName name="BExW07Q0PTDM6X3HYMQX51OCNJV9" localSheetId="1" hidden="1">#REF!</definedName>
    <definedName name="BExW07Q0PTDM6X3HYMQX51OCNJV9" localSheetId="3" hidden="1">#REF!</definedName>
    <definedName name="BExW07Q0PTDM6X3HYMQX51OCNJV9" hidden="1">#REF!</definedName>
    <definedName name="BExW092I8O8909X3ONL5664ECAXB" localSheetId="4" hidden="1">#REF!</definedName>
    <definedName name="BExW092I8O8909X3ONL5664ECAXB" localSheetId="7" hidden="1">#REF!</definedName>
    <definedName name="BExW092I8O8909X3ONL5664ECAXB" localSheetId="0" hidden="1">#REF!</definedName>
    <definedName name="BExW092I8O8909X3ONL5664ECAXB" localSheetId="6" hidden="1">#REF!</definedName>
    <definedName name="BExW092I8O8909X3ONL5664ECAXB" localSheetId="5" hidden="1">#REF!</definedName>
    <definedName name="BExW092I8O8909X3ONL5664ECAXB" localSheetId="2" hidden="1">#REF!</definedName>
    <definedName name="BExW092I8O8909X3ONL5664ECAXB" localSheetId="1" hidden="1">#REF!</definedName>
    <definedName name="BExW092I8O8909X3ONL5664ECAXB" localSheetId="3" hidden="1">#REF!</definedName>
    <definedName name="BExW092I8O8909X3ONL5664ECAXB" hidden="1">#REF!</definedName>
    <definedName name="BExW0FILHAZFDQGSE1L1W1N42DFU" localSheetId="4" hidden="1">#REF!</definedName>
    <definedName name="BExW0FILHAZFDQGSE1L1W1N42DFU" localSheetId="7" hidden="1">#REF!</definedName>
    <definedName name="BExW0FILHAZFDQGSE1L1W1N42DFU" localSheetId="0" hidden="1">#REF!</definedName>
    <definedName name="BExW0FILHAZFDQGSE1L1W1N42DFU" localSheetId="6" hidden="1">#REF!</definedName>
    <definedName name="BExW0FILHAZFDQGSE1L1W1N42DFU" localSheetId="5" hidden="1">#REF!</definedName>
    <definedName name="BExW0FILHAZFDQGSE1L1W1N42DFU" localSheetId="2" hidden="1">#REF!</definedName>
    <definedName name="BExW0FILHAZFDQGSE1L1W1N42DFU" localSheetId="1" hidden="1">#REF!</definedName>
    <definedName name="BExW0FILHAZFDQGSE1L1W1N42DFU" localSheetId="3" hidden="1">#REF!</definedName>
    <definedName name="BExW0FILHAZFDQGSE1L1W1N42DFU" hidden="1">#REF!</definedName>
    <definedName name="BExW0RCNXB6J4982XCQTHQMWI4SN" localSheetId="4" hidden="1">#REF!</definedName>
    <definedName name="BExW0RCNXB6J4982XCQTHQMWI4SN" localSheetId="7" hidden="1">#REF!</definedName>
    <definedName name="BExW0RCNXB6J4982XCQTHQMWI4SN" localSheetId="0" hidden="1">#REF!</definedName>
    <definedName name="BExW0RCNXB6J4982XCQTHQMWI4SN" localSheetId="6" hidden="1">#REF!</definedName>
    <definedName name="BExW0RCNXB6J4982XCQTHQMWI4SN" localSheetId="5" hidden="1">#REF!</definedName>
    <definedName name="BExW0RCNXB6J4982XCQTHQMWI4SN" localSheetId="2" hidden="1">#REF!</definedName>
    <definedName name="BExW0RCNXB6J4982XCQTHQMWI4SN" localSheetId="1" hidden="1">#REF!</definedName>
    <definedName name="BExW0RCNXB6J4982XCQTHQMWI4SN" localSheetId="3" hidden="1">#REF!</definedName>
    <definedName name="BExW0RCNXB6J4982XCQTHQMWI4SN" hidden="1">#REF!</definedName>
    <definedName name="BExW0WLK3D8Z82ZODHRJW761IDXD" localSheetId="4" hidden="1">#REF!</definedName>
    <definedName name="BExW0WLK3D8Z82ZODHRJW761IDXD" localSheetId="7" hidden="1">#REF!</definedName>
    <definedName name="BExW0WLK3D8Z82ZODHRJW761IDXD" localSheetId="0" hidden="1">#REF!</definedName>
    <definedName name="BExW0WLK3D8Z82ZODHRJW761IDXD" localSheetId="6" hidden="1">#REF!</definedName>
    <definedName name="BExW0WLK3D8Z82ZODHRJW761IDXD" localSheetId="5" hidden="1">#REF!</definedName>
    <definedName name="BExW0WLK3D8Z82ZODHRJW761IDXD" localSheetId="2" hidden="1">#REF!</definedName>
    <definedName name="BExW0WLK3D8Z82ZODHRJW761IDXD" localSheetId="1" hidden="1">#REF!</definedName>
    <definedName name="BExW0WLK3D8Z82ZODHRJW761IDXD" localSheetId="3" hidden="1">#REF!</definedName>
    <definedName name="BExW0WLK3D8Z82ZODHRJW761IDXD" hidden="1">#REF!</definedName>
    <definedName name="BExW1FS4TI0B74AQFBARRAN5VYBD" localSheetId="4" hidden="1">#REF!</definedName>
    <definedName name="BExW1FS4TI0B74AQFBARRAN5VYBD" localSheetId="7" hidden="1">#REF!</definedName>
    <definedName name="BExW1FS4TI0B74AQFBARRAN5VYBD" localSheetId="0" hidden="1">#REF!</definedName>
    <definedName name="BExW1FS4TI0B74AQFBARRAN5VYBD" localSheetId="6" hidden="1">#REF!</definedName>
    <definedName name="BExW1FS4TI0B74AQFBARRAN5VYBD" localSheetId="5" hidden="1">#REF!</definedName>
    <definedName name="BExW1FS4TI0B74AQFBARRAN5VYBD" localSheetId="2" hidden="1">#REF!</definedName>
    <definedName name="BExW1FS4TI0B74AQFBARRAN5VYBD" localSheetId="1" hidden="1">#REF!</definedName>
    <definedName name="BExW1FS4TI0B74AQFBARRAN5VYBD" localSheetId="3" hidden="1">#REF!</definedName>
    <definedName name="BExW1FS4TI0B74AQFBARRAN5VYBD" hidden="1">#REF!</definedName>
    <definedName name="BExW2FLEN0PI5P07HQH9WNB1B2UF" localSheetId="4" hidden="1">#REF!</definedName>
    <definedName name="BExW2FLEN0PI5P07HQH9WNB1B2UF" localSheetId="7" hidden="1">#REF!</definedName>
    <definedName name="BExW2FLEN0PI5P07HQH9WNB1B2UF" localSheetId="0" hidden="1">#REF!</definedName>
    <definedName name="BExW2FLEN0PI5P07HQH9WNB1B2UF" localSheetId="6" hidden="1">#REF!</definedName>
    <definedName name="BExW2FLEN0PI5P07HQH9WNB1B2UF" localSheetId="5" hidden="1">#REF!</definedName>
    <definedName name="BExW2FLEN0PI5P07HQH9WNB1B2UF" localSheetId="2" hidden="1">#REF!</definedName>
    <definedName name="BExW2FLEN0PI5P07HQH9WNB1B2UF" localSheetId="1" hidden="1">#REF!</definedName>
    <definedName name="BExW2FLEN0PI5P07HQH9WNB1B2UF" localSheetId="3" hidden="1">#REF!</definedName>
    <definedName name="BExW2FLEN0PI5P07HQH9WNB1B2UF" hidden="1">#REF!</definedName>
    <definedName name="BExW35IMUNYRY3A6NZMP1AZ69QKY" localSheetId="4" hidden="1">#REF!</definedName>
    <definedName name="BExW35IMUNYRY3A6NZMP1AZ69QKY" localSheetId="7" hidden="1">#REF!</definedName>
    <definedName name="BExW35IMUNYRY3A6NZMP1AZ69QKY" localSheetId="0" hidden="1">#REF!</definedName>
    <definedName name="BExW35IMUNYRY3A6NZMP1AZ69QKY" localSheetId="6" hidden="1">#REF!</definedName>
    <definedName name="BExW35IMUNYRY3A6NZMP1AZ69QKY" localSheetId="5" hidden="1">#REF!</definedName>
    <definedName name="BExW35IMUNYRY3A6NZMP1AZ69QKY" localSheetId="2" hidden="1">#REF!</definedName>
    <definedName name="BExW35IMUNYRY3A6NZMP1AZ69QKY" localSheetId="1" hidden="1">#REF!</definedName>
    <definedName name="BExW35IMUNYRY3A6NZMP1AZ69QKY" localSheetId="3" hidden="1">#REF!</definedName>
    <definedName name="BExW35IMUNYRY3A6NZMP1AZ69QKY" hidden="1">#REF!</definedName>
    <definedName name="BExW4EX6C6HI7WB02DZX7DHY8NRZ" localSheetId="4" hidden="1">#REF!</definedName>
    <definedName name="BExW4EX6C6HI7WB02DZX7DHY8NRZ" localSheetId="7" hidden="1">#REF!</definedName>
    <definedName name="BExW4EX6C6HI7WB02DZX7DHY8NRZ" localSheetId="0" hidden="1">#REF!</definedName>
    <definedName name="BExW4EX6C6HI7WB02DZX7DHY8NRZ" localSheetId="6" hidden="1">#REF!</definedName>
    <definedName name="BExW4EX6C6HI7WB02DZX7DHY8NRZ" localSheetId="5" hidden="1">#REF!</definedName>
    <definedName name="BExW4EX6C6HI7WB02DZX7DHY8NRZ" localSheetId="2" hidden="1">#REF!</definedName>
    <definedName name="BExW4EX6C6HI7WB02DZX7DHY8NRZ" localSheetId="1" hidden="1">#REF!</definedName>
    <definedName name="BExW4EX6C6HI7WB02DZX7DHY8NRZ" localSheetId="3" hidden="1">#REF!</definedName>
    <definedName name="BExW4EX6C6HI7WB02DZX7DHY8NRZ" hidden="1">#REF!</definedName>
    <definedName name="BExW5A8L9SLAWGZL2ON5BWRLYRG4" localSheetId="4" hidden="1">[2]osnovni!#REF!</definedName>
    <definedName name="BExW5A8L9SLAWGZL2ON5BWRLYRG4" localSheetId="7" hidden="1">[2]osnovni!#REF!</definedName>
    <definedName name="BExW5A8L9SLAWGZL2ON5BWRLYRG4" localSheetId="0" hidden="1">[2]osnovni!#REF!</definedName>
    <definedName name="BExW5A8L9SLAWGZL2ON5BWRLYRG4" localSheetId="6" hidden="1">[2]osnovni!#REF!</definedName>
    <definedName name="BExW5A8L9SLAWGZL2ON5BWRLYRG4" localSheetId="5" hidden="1">[2]osnovni!#REF!</definedName>
    <definedName name="BExW5A8L9SLAWGZL2ON5BWRLYRG4" localSheetId="2" hidden="1">[2]osnovni!#REF!</definedName>
    <definedName name="BExW5A8L9SLAWGZL2ON5BWRLYRG4" localSheetId="1" hidden="1">[2]osnovni!#REF!</definedName>
    <definedName name="BExW5A8L9SLAWGZL2ON5BWRLYRG4" localSheetId="3" hidden="1">[2]osnovni!#REF!</definedName>
    <definedName name="BExW5A8L9SLAWGZL2ON5BWRLYRG4" hidden="1">[2]osnovni!#REF!</definedName>
    <definedName name="BExW7UP5U4S8ZIURCP4G84KL2FJ7" localSheetId="4" hidden="1">#REF!</definedName>
    <definedName name="BExW7UP5U4S8ZIURCP4G84KL2FJ7" localSheetId="7" hidden="1">#REF!</definedName>
    <definedName name="BExW7UP5U4S8ZIURCP4G84KL2FJ7" localSheetId="0" hidden="1">#REF!</definedName>
    <definedName name="BExW7UP5U4S8ZIURCP4G84KL2FJ7" localSheetId="6" hidden="1">#REF!</definedName>
    <definedName name="BExW7UP5U4S8ZIURCP4G84KL2FJ7" localSheetId="5" hidden="1">#REF!</definedName>
    <definedName name="BExW7UP5U4S8ZIURCP4G84KL2FJ7" localSheetId="2" hidden="1">#REF!</definedName>
    <definedName name="BExW7UP5U4S8ZIURCP4G84KL2FJ7" localSheetId="1" hidden="1">#REF!</definedName>
    <definedName name="BExW7UP5U4S8ZIURCP4G84KL2FJ7" localSheetId="3" hidden="1">#REF!</definedName>
    <definedName name="BExW7UP5U4S8ZIURCP4G84KL2FJ7" hidden="1">#REF!</definedName>
    <definedName name="BExXNTNM3ASTN6XYNBZ208AQ11OB" localSheetId="4" hidden="1">#REF!</definedName>
    <definedName name="BExXNTNM3ASTN6XYNBZ208AQ11OB" localSheetId="7" hidden="1">#REF!</definedName>
    <definedName name="BExXNTNM3ASTN6XYNBZ208AQ11OB" localSheetId="0" hidden="1">#REF!</definedName>
    <definedName name="BExXNTNM3ASTN6XYNBZ208AQ11OB" localSheetId="6" hidden="1">#REF!</definedName>
    <definedName name="BExXNTNM3ASTN6XYNBZ208AQ11OB" localSheetId="5" hidden="1">#REF!</definedName>
    <definedName name="BExXNTNM3ASTN6XYNBZ208AQ11OB" localSheetId="2" hidden="1">#REF!</definedName>
    <definedName name="BExXNTNM3ASTN6XYNBZ208AQ11OB" localSheetId="1" hidden="1">#REF!</definedName>
    <definedName name="BExXNTNM3ASTN6XYNBZ208AQ11OB" localSheetId="3" hidden="1">#REF!</definedName>
    <definedName name="BExXNTNM3ASTN6XYNBZ208AQ11OB" hidden="1">#REF!</definedName>
    <definedName name="BExXO33GHHZS3D974AIRCWXB6XZY" localSheetId="4" hidden="1">#REF!</definedName>
    <definedName name="BExXO33GHHZS3D974AIRCWXB6XZY" localSheetId="7" hidden="1">#REF!</definedName>
    <definedName name="BExXO33GHHZS3D974AIRCWXB6XZY" localSheetId="0" hidden="1">#REF!</definedName>
    <definedName name="BExXO33GHHZS3D974AIRCWXB6XZY" localSheetId="6" hidden="1">#REF!</definedName>
    <definedName name="BExXO33GHHZS3D974AIRCWXB6XZY" localSheetId="5" hidden="1">#REF!</definedName>
    <definedName name="BExXO33GHHZS3D974AIRCWXB6XZY" localSheetId="2" hidden="1">#REF!</definedName>
    <definedName name="BExXO33GHHZS3D974AIRCWXB6XZY" localSheetId="1" hidden="1">#REF!</definedName>
    <definedName name="BExXO33GHHZS3D974AIRCWXB6XZY" localSheetId="3" hidden="1">#REF!</definedName>
    <definedName name="BExXO33GHHZS3D974AIRCWXB6XZY" hidden="1">#REF!</definedName>
    <definedName name="BExXPLCDK0XHMO921XJ9YIUINNIV" localSheetId="4" hidden="1">#REF!</definedName>
    <definedName name="BExXPLCDK0XHMO921XJ9YIUINNIV" localSheetId="7" hidden="1">#REF!</definedName>
    <definedName name="BExXPLCDK0XHMO921XJ9YIUINNIV" localSheetId="0" hidden="1">#REF!</definedName>
    <definedName name="BExXPLCDK0XHMO921XJ9YIUINNIV" localSheetId="6" hidden="1">#REF!</definedName>
    <definedName name="BExXPLCDK0XHMO921XJ9YIUINNIV" localSheetId="5" hidden="1">#REF!</definedName>
    <definedName name="BExXPLCDK0XHMO921XJ9YIUINNIV" localSheetId="2" hidden="1">#REF!</definedName>
    <definedName name="BExXPLCDK0XHMO921XJ9YIUINNIV" localSheetId="1" hidden="1">#REF!</definedName>
    <definedName name="BExXPLCDK0XHMO921XJ9YIUINNIV" localSheetId="3" hidden="1">#REF!</definedName>
    <definedName name="BExXPLCDK0XHMO921XJ9YIUINNIV" hidden="1">#REF!</definedName>
    <definedName name="BExXQZ8QXT9Q39MDDZ43DR57PXDL" localSheetId="4" hidden="1">#REF!</definedName>
    <definedName name="BExXQZ8QXT9Q39MDDZ43DR57PXDL" localSheetId="7" hidden="1">#REF!</definedName>
    <definedName name="BExXQZ8QXT9Q39MDDZ43DR57PXDL" localSheetId="0" hidden="1">#REF!</definedName>
    <definedName name="BExXQZ8QXT9Q39MDDZ43DR57PXDL" localSheetId="6" hidden="1">#REF!</definedName>
    <definedName name="BExXQZ8QXT9Q39MDDZ43DR57PXDL" localSheetId="5" hidden="1">#REF!</definedName>
    <definedName name="BExXQZ8QXT9Q39MDDZ43DR57PXDL" localSheetId="2" hidden="1">#REF!</definedName>
    <definedName name="BExXQZ8QXT9Q39MDDZ43DR57PXDL" localSheetId="1" hidden="1">#REF!</definedName>
    <definedName name="BExXQZ8QXT9Q39MDDZ43DR57PXDL" localSheetId="3" hidden="1">#REF!</definedName>
    <definedName name="BExXQZ8QXT9Q39MDDZ43DR57PXDL" hidden="1">#REF!</definedName>
    <definedName name="BExXSCE8MP7POUCJ1JT7HFYFKIAQ" localSheetId="4" hidden="1">#REF!</definedName>
    <definedName name="BExXSCE8MP7POUCJ1JT7HFYFKIAQ" localSheetId="7" hidden="1">#REF!</definedName>
    <definedName name="BExXSCE8MP7POUCJ1JT7HFYFKIAQ" localSheetId="0" hidden="1">#REF!</definedName>
    <definedName name="BExXSCE8MP7POUCJ1JT7HFYFKIAQ" localSheetId="6" hidden="1">#REF!</definedName>
    <definedName name="BExXSCE8MP7POUCJ1JT7HFYFKIAQ" localSheetId="5" hidden="1">#REF!</definedName>
    <definedName name="BExXSCE8MP7POUCJ1JT7HFYFKIAQ" localSheetId="2" hidden="1">#REF!</definedName>
    <definedName name="BExXSCE8MP7POUCJ1JT7HFYFKIAQ" localSheetId="1" hidden="1">#REF!</definedName>
    <definedName name="BExXSCE8MP7POUCJ1JT7HFYFKIAQ" localSheetId="3" hidden="1">#REF!</definedName>
    <definedName name="BExXSCE8MP7POUCJ1JT7HFYFKIAQ" hidden="1">#REF!</definedName>
    <definedName name="BExXT8GLU13B5GXUFSCMHD9OWF78" localSheetId="4" hidden="1">#REF!</definedName>
    <definedName name="BExXT8GLU13B5GXUFSCMHD9OWF78" localSheetId="7" hidden="1">#REF!</definedName>
    <definedName name="BExXT8GLU13B5GXUFSCMHD9OWF78" localSheetId="0" hidden="1">#REF!</definedName>
    <definedName name="BExXT8GLU13B5GXUFSCMHD9OWF78" localSheetId="6" hidden="1">#REF!</definedName>
    <definedName name="BExXT8GLU13B5GXUFSCMHD9OWF78" localSheetId="5" hidden="1">#REF!</definedName>
    <definedName name="BExXT8GLU13B5GXUFSCMHD9OWF78" localSheetId="2" hidden="1">#REF!</definedName>
    <definedName name="BExXT8GLU13B5GXUFSCMHD9OWF78" localSheetId="1" hidden="1">#REF!</definedName>
    <definedName name="BExXT8GLU13B5GXUFSCMHD9OWF78" localSheetId="3" hidden="1">#REF!</definedName>
    <definedName name="BExXT8GLU13B5GXUFSCMHD9OWF78" hidden="1">#REF!</definedName>
    <definedName name="BExXT8M25DO917N0ZSB0HMDNHO9C" localSheetId="4" hidden="1">#REF!</definedName>
    <definedName name="BExXT8M25DO917N0ZSB0HMDNHO9C" localSheetId="7" hidden="1">#REF!</definedName>
    <definedName name="BExXT8M25DO917N0ZSB0HMDNHO9C" localSheetId="0" hidden="1">#REF!</definedName>
    <definedName name="BExXT8M25DO917N0ZSB0HMDNHO9C" localSheetId="6" hidden="1">#REF!</definedName>
    <definedName name="BExXT8M25DO917N0ZSB0HMDNHO9C" localSheetId="5" hidden="1">#REF!</definedName>
    <definedName name="BExXT8M25DO917N0ZSB0HMDNHO9C" localSheetId="2" hidden="1">#REF!</definedName>
    <definedName name="BExXT8M25DO917N0ZSB0HMDNHO9C" localSheetId="1" hidden="1">#REF!</definedName>
    <definedName name="BExXT8M25DO917N0ZSB0HMDNHO9C" localSheetId="3" hidden="1">#REF!</definedName>
    <definedName name="BExXT8M25DO917N0ZSB0HMDNHO9C" hidden="1">#REF!</definedName>
    <definedName name="BExXTME7HZB8DW9TY4IQ7MDF1KDD" localSheetId="4" hidden="1">[2]osnovni!#REF!</definedName>
    <definedName name="BExXTME7HZB8DW9TY4IQ7MDF1KDD" localSheetId="7" hidden="1">[2]osnovni!#REF!</definedName>
    <definedName name="BExXTME7HZB8DW9TY4IQ7MDF1KDD" localSheetId="0" hidden="1">[2]osnovni!#REF!</definedName>
    <definedName name="BExXTME7HZB8DW9TY4IQ7MDF1KDD" localSheetId="6" hidden="1">[2]osnovni!#REF!</definedName>
    <definedName name="BExXTME7HZB8DW9TY4IQ7MDF1KDD" localSheetId="5" hidden="1">[2]osnovni!#REF!</definedName>
    <definedName name="BExXTME7HZB8DW9TY4IQ7MDF1KDD" localSheetId="2" hidden="1">[2]osnovni!#REF!</definedName>
    <definedName name="BExXTME7HZB8DW9TY4IQ7MDF1KDD" localSheetId="1" hidden="1">[2]osnovni!#REF!</definedName>
    <definedName name="BExXTME7HZB8DW9TY4IQ7MDF1KDD" localSheetId="3" hidden="1">[2]osnovni!#REF!</definedName>
    <definedName name="BExXTME7HZB8DW9TY4IQ7MDF1KDD" hidden="1">[2]osnovni!#REF!</definedName>
    <definedName name="BExXTWVZYKSQU2EB3KMPA3JAYWSV" localSheetId="4" hidden="1">#REF!</definedName>
    <definedName name="BExXTWVZYKSQU2EB3KMPA3JAYWSV" localSheetId="7" hidden="1">#REF!</definedName>
    <definedName name="BExXTWVZYKSQU2EB3KMPA3JAYWSV" localSheetId="0" hidden="1">#REF!</definedName>
    <definedName name="BExXTWVZYKSQU2EB3KMPA3JAYWSV" localSheetId="6" hidden="1">#REF!</definedName>
    <definedName name="BExXTWVZYKSQU2EB3KMPA3JAYWSV" localSheetId="5" hidden="1">#REF!</definedName>
    <definedName name="BExXTWVZYKSQU2EB3KMPA3JAYWSV" localSheetId="2" hidden="1">#REF!</definedName>
    <definedName name="BExXTWVZYKSQU2EB3KMPA3JAYWSV" localSheetId="1" hidden="1">#REF!</definedName>
    <definedName name="BExXTWVZYKSQU2EB3KMPA3JAYWSV" localSheetId="3" hidden="1">#REF!</definedName>
    <definedName name="BExXTWVZYKSQU2EB3KMPA3JAYWSV" hidden="1">#REF!</definedName>
    <definedName name="BExXU4TUY109ZWCJN1Q19ULKP2E4" localSheetId="4" hidden="1">#REF!</definedName>
    <definedName name="BExXU4TUY109ZWCJN1Q19ULKP2E4" localSheetId="7" hidden="1">#REF!</definedName>
    <definedName name="BExXU4TUY109ZWCJN1Q19ULKP2E4" localSheetId="0" hidden="1">#REF!</definedName>
    <definedName name="BExXU4TUY109ZWCJN1Q19ULKP2E4" localSheetId="6" hidden="1">#REF!</definedName>
    <definedName name="BExXU4TUY109ZWCJN1Q19ULKP2E4" localSheetId="5" hidden="1">#REF!</definedName>
    <definedName name="BExXU4TUY109ZWCJN1Q19ULKP2E4" localSheetId="2" hidden="1">#REF!</definedName>
    <definedName name="BExXU4TUY109ZWCJN1Q19ULKP2E4" localSheetId="1" hidden="1">#REF!</definedName>
    <definedName name="BExXU4TUY109ZWCJN1Q19ULKP2E4" localSheetId="3" hidden="1">#REF!</definedName>
    <definedName name="BExXU4TUY109ZWCJN1Q19ULKP2E4" hidden="1">#REF!</definedName>
    <definedName name="BExXUPYHAGFKTWJ6TZSITOMD8EJL" localSheetId="4" hidden="1">#REF!</definedName>
    <definedName name="BExXUPYHAGFKTWJ6TZSITOMD8EJL" localSheetId="7" hidden="1">#REF!</definedName>
    <definedName name="BExXUPYHAGFKTWJ6TZSITOMD8EJL" localSheetId="0" hidden="1">#REF!</definedName>
    <definedName name="BExXUPYHAGFKTWJ6TZSITOMD8EJL" localSheetId="6" hidden="1">#REF!</definedName>
    <definedName name="BExXUPYHAGFKTWJ6TZSITOMD8EJL" localSheetId="5" hidden="1">#REF!</definedName>
    <definedName name="BExXUPYHAGFKTWJ6TZSITOMD8EJL" localSheetId="2" hidden="1">#REF!</definedName>
    <definedName name="BExXUPYHAGFKTWJ6TZSITOMD8EJL" localSheetId="1" hidden="1">#REF!</definedName>
    <definedName name="BExXUPYHAGFKTWJ6TZSITOMD8EJL" localSheetId="3" hidden="1">#REF!</definedName>
    <definedName name="BExXUPYHAGFKTWJ6TZSITOMD8EJL" hidden="1">#REF!</definedName>
    <definedName name="BExXVCVRU7MBCO2HCWZLHCYHYGFC" localSheetId="4" hidden="1">#REF!</definedName>
    <definedName name="BExXVCVRU7MBCO2HCWZLHCYHYGFC" localSheetId="7" hidden="1">#REF!</definedName>
    <definedName name="BExXVCVRU7MBCO2HCWZLHCYHYGFC" localSheetId="0" hidden="1">#REF!</definedName>
    <definedName name="BExXVCVRU7MBCO2HCWZLHCYHYGFC" localSheetId="6" hidden="1">#REF!</definedName>
    <definedName name="BExXVCVRU7MBCO2HCWZLHCYHYGFC" localSheetId="5" hidden="1">#REF!</definedName>
    <definedName name="BExXVCVRU7MBCO2HCWZLHCYHYGFC" localSheetId="2" hidden="1">#REF!</definedName>
    <definedName name="BExXVCVRU7MBCO2HCWZLHCYHYGFC" localSheetId="1" hidden="1">#REF!</definedName>
    <definedName name="BExXVCVRU7MBCO2HCWZLHCYHYGFC" localSheetId="3" hidden="1">#REF!</definedName>
    <definedName name="BExXVCVRU7MBCO2HCWZLHCYHYGFC" hidden="1">#REF!</definedName>
    <definedName name="BExXVHJ41YA7SSBE8E4JT6Q175EL" localSheetId="4" hidden="1">#REF!</definedName>
    <definedName name="BExXVHJ41YA7SSBE8E4JT6Q175EL" localSheetId="7" hidden="1">#REF!</definedName>
    <definedName name="BExXVHJ41YA7SSBE8E4JT6Q175EL" localSheetId="0" hidden="1">#REF!</definedName>
    <definedName name="BExXVHJ41YA7SSBE8E4JT6Q175EL" localSheetId="6" hidden="1">#REF!</definedName>
    <definedName name="BExXVHJ41YA7SSBE8E4JT6Q175EL" localSheetId="5" hidden="1">#REF!</definedName>
    <definedName name="BExXVHJ41YA7SSBE8E4JT6Q175EL" localSheetId="2" hidden="1">#REF!</definedName>
    <definedName name="BExXVHJ41YA7SSBE8E4JT6Q175EL" localSheetId="1" hidden="1">#REF!</definedName>
    <definedName name="BExXVHJ41YA7SSBE8E4JT6Q175EL" localSheetId="3" hidden="1">#REF!</definedName>
    <definedName name="BExXVHJ41YA7SSBE8E4JT6Q175EL" hidden="1">#REF!</definedName>
    <definedName name="BExXVK2WDUM373N6KQV2FNQXOG4L" localSheetId="4" hidden="1">#REF!</definedName>
    <definedName name="BExXVK2WDUM373N6KQV2FNQXOG4L" localSheetId="7" hidden="1">#REF!</definedName>
    <definedName name="BExXVK2WDUM373N6KQV2FNQXOG4L" localSheetId="0" hidden="1">#REF!</definedName>
    <definedName name="BExXVK2WDUM373N6KQV2FNQXOG4L" localSheetId="6" hidden="1">#REF!</definedName>
    <definedName name="BExXVK2WDUM373N6KQV2FNQXOG4L" localSheetId="5" hidden="1">#REF!</definedName>
    <definedName name="BExXVK2WDUM373N6KQV2FNQXOG4L" localSheetId="2" hidden="1">#REF!</definedName>
    <definedName name="BExXVK2WDUM373N6KQV2FNQXOG4L" localSheetId="1" hidden="1">#REF!</definedName>
    <definedName name="BExXVK2WDUM373N6KQV2FNQXOG4L" localSheetId="3" hidden="1">#REF!</definedName>
    <definedName name="BExXVK2WDUM373N6KQV2FNQXOG4L" hidden="1">#REF!</definedName>
    <definedName name="BExXVTO0RWI4RJ2HNIWS8C2SMZG3" localSheetId="4" hidden="1">#REF!</definedName>
    <definedName name="BExXVTO0RWI4RJ2HNIWS8C2SMZG3" localSheetId="7" hidden="1">#REF!</definedName>
    <definedName name="BExXVTO0RWI4RJ2HNIWS8C2SMZG3" localSheetId="0" hidden="1">#REF!</definedName>
    <definedName name="BExXVTO0RWI4RJ2HNIWS8C2SMZG3" localSheetId="6" hidden="1">#REF!</definedName>
    <definedName name="BExXVTO0RWI4RJ2HNIWS8C2SMZG3" localSheetId="5" hidden="1">#REF!</definedName>
    <definedName name="BExXVTO0RWI4RJ2HNIWS8C2SMZG3" localSheetId="2" hidden="1">#REF!</definedName>
    <definedName name="BExXVTO0RWI4RJ2HNIWS8C2SMZG3" localSheetId="1" hidden="1">#REF!</definedName>
    <definedName name="BExXVTO0RWI4RJ2HNIWS8C2SMZG3" localSheetId="3" hidden="1">#REF!</definedName>
    <definedName name="BExXVTO0RWI4RJ2HNIWS8C2SMZG3" hidden="1">#REF!</definedName>
    <definedName name="BExXWAR0ROHDCMDJ6V2A484DM55F" localSheetId="4" hidden="1">#REF!</definedName>
    <definedName name="BExXWAR0ROHDCMDJ6V2A484DM55F" localSheetId="7" hidden="1">#REF!</definedName>
    <definedName name="BExXWAR0ROHDCMDJ6V2A484DM55F" localSheetId="0" hidden="1">#REF!</definedName>
    <definedName name="BExXWAR0ROHDCMDJ6V2A484DM55F" localSheetId="6" hidden="1">#REF!</definedName>
    <definedName name="BExXWAR0ROHDCMDJ6V2A484DM55F" localSheetId="5" hidden="1">#REF!</definedName>
    <definedName name="BExXWAR0ROHDCMDJ6V2A484DM55F" localSheetId="2" hidden="1">#REF!</definedName>
    <definedName name="BExXWAR0ROHDCMDJ6V2A484DM55F" localSheetId="1" hidden="1">#REF!</definedName>
    <definedName name="BExXWAR0ROHDCMDJ6V2A484DM55F" localSheetId="3" hidden="1">#REF!</definedName>
    <definedName name="BExXWAR0ROHDCMDJ6V2A484DM55F" hidden="1">#REF!</definedName>
    <definedName name="BExXXD9DNEP9YPV68COZSM078QSN" localSheetId="4" hidden="1">#REF!</definedName>
    <definedName name="BExXXD9DNEP9YPV68COZSM078QSN" localSheetId="7" hidden="1">#REF!</definedName>
    <definedName name="BExXXD9DNEP9YPV68COZSM078QSN" localSheetId="0" hidden="1">#REF!</definedName>
    <definedName name="BExXXD9DNEP9YPV68COZSM078QSN" localSheetId="6" hidden="1">#REF!</definedName>
    <definedName name="BExXXD9DNEP9YPV68COZSM078QSN" localSheetId="5" hidden="1">#REF!</definedName>
    <definedName name="BExXXD9DNEP9YPV68COZSM078QSN" localSheetId="2" hidden="1">#REF!</definedName>
    <definedName name="BExXXD9DNEP9YPV68COZSM078QSN" localSheetId="1" hidden="1">#REF!</definedName>
    <definedName name="BExXXD9DNEP9YPV68COZSM078QSN" localSheetId="3" hidden="1">#REF!</definedName>
    <definedName name="BExXXD9DNEP9YPV68COZSM078QSN" hidden="1">#REF!</definedName>
    <definedName name="BExXYA2RZ4R0E4V4Y6W01HETRD8P" localSheetId="4" hidden="1">#REF!</definedName>
    <definedName name="BExXYA2RZ4R0E4V4Y6W01HETRD8P" localSheetId="7" hidden="1">#REF!</definedName>
    <definedName name="BExXYA2RZ4R0E4V4Y6W01HETRD8P" localSheetId="0" hidden="1">#REF!</definedName>
    <definedName name="BExXYA2RZ4R0E4V4Y6W01HETRD8P" localSheetId="6" hidden="1">#REF!</definedName>
    <definedName name="BExXYA2RZ4R0E4V4Y6W01HETRD8P" localSheetId="5" hidden="1">#REF!</definedName>
    <definedName name="BExXYA2RZ4R0E4V4Y6W01HETRD8P" localSheetId="2" hidden="1">#REF!</definedName>
    <definedName name="BExXYA2RZ4R0E4V4Y6W01HETRD8P" localSheetId="1" hidden="1">#REF!</definedName>
    <definedName name="BExXYA2RZ4R0E4V4Y6W01HETRD8P" localSheetId="3" hidden="1">#REF!</definedName>
    <definedName name="BExXYA2RZ4R0E4V4Y6W01HETRD8P" hidden="1">#REF!</definedName>
    <definedName name="BExXZPMM7ZE3SASPLJR0P9G6WJD9" localSheetId="4" hidden="1">#REF!</definedName>
    <definedName name="BExXZPMM7ZE3SASPLJR0P9G6WJD9" localSheetId="7" hidden="1">#REF!</definedName>
    <definedName name="BExXZPMM7ZE3SASPLJR0P9G6WJD9" localSheetId="0" hidden="1">#REF!</definedName>
    <definedName name="BExXZPMM7ZE3SASPLJR0P9G6WJD9" localSheetId="6" hidden="1">#REF!</definedName>
    <definedName name="BExXZPMM7ZE3SASPLJR0P9G6WJD9" localSheetId="5" hidden="1">#REF!</definedName>
    <definedName name="BExXZPMM7ZE3SASPLJR0P9G6WJD9" localSheetId="2" hidden="1">#REF!</definedName>
    <definedName name="BExXZPMM7ZE3SASPLJR0P9G6WJD9" localSheetId="1" hidden="1">#REF!</definedName>
    <definedName name="BExXZPMM7ZE3SASPLJR0P9G6WJD9" localSheetId="3" hidden="1">#REF!</definedName>
    <definedName name="BExXZPMM7ZE3SASPLJR0P9G6WJD9" hidden="1">#REF!</definedName>
    <definedName name="BExY0H1RTMAEDVK6PNUZFM90JTJR" localSheetId="4" hidden="1">[2]osnovni!#REF!</definedName>
    <definedName name="BExY0H1RTMAEDVK6PNUZFM90JTJR" localSheetId="7" hidden="1">[2]osnovni!#REF!</definedName>
    <definedName name="BExY0H1RTMAEDVK6PNUZFM90JTJR" localSheetId="0" hidden="1">[2]osnovni!#REF!</definedName>
    <definedName name="BExY0H1RTMAEDVK6PNUZFM90JTJR" localSheetId="6" hidden="1">[2]osnovni!#REF!</definedName>
    <definedName name="BExY0H1RTMAEDVK6PNUZFM90JTJR" localSheetId="5" hidden="1">[2]osnovni!#REF!</definedName>
    <definedName name="BExY0H1RTMAEDVK6PNUZFM90JTJR" localSheetId="2" hidden="1">[2]osnovni!#REF!</definedName>
    <definedName name="BExY0H1RTMAEDVK6PNUZFM90JTJR" localSheetId="1" hidden="1">[2]osnovni!#REF!</definedName>
    <definedName name="BExY0H1RTMAEDVK6PNUZFM90JTJR" localSheetId="3" hidden="1">[2]osnovni!#REF!</definedName>
    <definedName name="BExY0H1RTMAEDVK6PNUZFM90JTJR" hidden="1">[2]osnovni!#REF!</definedName>
    <definedName name="BExY1L24HR2XKP9ULDOD3U3890TI" localSheetId="4" hidden="1">#REF!</definedName>
    <definedName name="BExY1L24HR2XKP9ULDOD3U3890TI" localSheetId="7" hidden="1">#REF!</definedName>
    <definedName name="BExY1L24HR2XKP9ULDOD3U3890TI" localSheetId="0" hidden="1">#REF!</definedName>
    <definedName name="BExY1L24HR2XKP9ULDOD3U3890TI" localSheetId="6" hidden="1">#REF!</definedName>
    <definedName name="BExY1L24HR2XKP9ULDOD3U3890TI" localSheetId="5" hidden="1">#REF!</definedName>
    <definedName name="BExY1L24HR2XKP9ULDOD3U3890TI" localSheetId="2" hidden="1">#REF!</definedName>
    <definedName name="BExY1L24HR2XKP9ULDOD3U3890TI" localSheetId="1" hidden="1">#REF!</definedName>
    <definedName name="BExY1L24HR2XKP9ULDOD3U3890TI" localSheetId="3" hidden="1">#REF!</definedName>
    <definedName name="BExY1L24HR2XKP9ULDOD3U3890TI" hidden="1">#REF!</definedName>
    <definedName name="BExY2SYQEG718OKFZQUC6A8TRESH" localSheetId="4" hidden="1">#REF!</definedName>
    <definedName name="BExY2SYQEG718OKFZQUC6A8TRESH" localSheetId="7" hidden="1">#REF!</definedName>
    <definedName name="BExY2SYQEG718OKFZQUC6A8TRESH" localSheetId="0" hidden="1">#REF!</definedName>
    <definedName name="BExY2SYQEG718OKFZQUC6A8TRESH" localSheetId="6" hidden="1">#REF!</definedName>
    <definedName name="BExY2SYQEG718OKFZQUC6A8TRESH" localSheetId="5" hidden="1">#REF!</definedName>
    <definedName name="BExY2SYQEG718OKFZQUC6A8TRESH" localSheetId="2" hidden="1">#REF!</definedName>
    <definedName name="BExY2SYQEG718OKFZQUC6A8TRESH" localSheetId="1" hidden="1">#REF!</definedName>
    <definedName name="BExY2SYQEG718OKFZQUC6A8TRESH" localSheetId="3" hidden="1">#REF!</definedName>
    <definedName name="BExY2SYQEG718OKFZQUC6A8TRESH" hidden="1">#REF!</definedName>
    <definedName name="BExY5G4D0APGKC33XPU9PTM674KB" localSheetId="4" hidden="1">#REF!</definedName>
    <definedName name="BExY5G4D0APGKC33XPU9PTM674KB" localSheetId="7" hidden="1">#REF!</definedName>
    <definedName name="BExY5G4D0APGKC33XPU9PTM674KB" localSheetId="0" hidden="1">#REF!</definedName>
    <definedName name="BExY5G4D0APGKC33XPU9PTM674KB" localSheetId="6" hidden="1">#REF!</definedName>
    <definedName name="BExY5G4D0APGKC33XPU9PTM674KB" localSheetId="5" hidden="1">#REF!</definedName>
    <definedName name="BExY5G4D0APGKC33XPU9PTM674KB" localSheetId="2" hidden="1">#REF!</definedName>
    <definedName name="BExY5G4D0APGKC33XPU9PTM674KB" localSheetId="1" hidden="1">#REF!</definedName>
    <definedName name="BExY5G4D0APGKC33XPU9PTM674KB" localSheetId="3" hidden="1">#REF!</definedName>
    <definedName name="BExY5G4D0APGKC33XPU9PTM674KB" hidden="1">#REF!</definedName>
    <definedName name="BExY5YPB0OI8WS6A5K6SGPJJY5PV" localSheetId="4" hidden="1">#REF!</definedName>
    <definedName name="BExY5YPB0OI8WS6A5K6SGPJJY5PV" localSheetId="7" hidden="1">#REF!</definedName>
    <definedName name="BExY5YPB0OI8WS6A5K6SGPJJY5PV" localSheetId="0" hidden="1">#REF!</definedName>
    <definedName name="BExY5YPB0OI8WS6A5K6SGPJJY5PV" localSheetId="6" hidden="1">#REF!</definedName>
    <definedName name="BExY5YPB0OI8WS6A5K6SGPJJY5PV" localSheetId="5" hidden="1">#REF!</definedName>
    <definedName name="BExY5YPB0OI8WS6A5K6SGPJJY5PV" localSheetId="2" hidden="1">#REF!</definedName>
    <definedName name="BExY5YPB0OI8WS6A5K6SGPJJY5PV" localSheetId="1" hidden="1">#REF!</definedName>
    <definedName name="BExY5YPB0OI8WS6A5K6SGPJJY5PV" localSheetId="3" hidden="1">#REF!</definedName>
    <definedName name="BExY5YPB0OI8WS6A5K6SGPJJY5PV" hidden="1">#REF!</definedName>
    <definedName name="BExZJHZYCJTI6S4NY30T2ZPWLBB6" localSheetId="4" hidden="1">#REF!</definedName>
    <definedName name="BExZJHZYCJTI6S4NY30T2ZPWLBB6" localSheetId="7" hidden="1">#REF!</definedName>
    <definedName name="BExZJHZYCJTI6S4NY30T2ZPWLBB6" localSheetId="0" hidden="1">#REF!</definedName>
    <definedName name="BExZJHZYCJTI6S4NY30T2ZPWLBB6" localSheetId="6" hidden="1">#REF!</definedName>
    <definedName name="BExZJHZYCJTI6S4NY30T2ZPWLBB6" localSheetId="5" hidden="1">#REF!</definedName>
    <definedName name="BExZJHZYCJTI6S4NY30T2ZPWLBB6" localSheetId="2" hidden="1">#REF!</definedName>
    <definedName name="BExZJHZYCJTI6S4NY30T2ZPWLBB6" localSheetId="1" hidden="1">#REF!</definedName>
    <definedName name="BExZJHZYCJTI6S4NY30T2ZPWLBB6" localSheetId="3" hidden="1">#REF!</definedName>
    <definedName name="BExZJHZYCJTI6S4NY30T2ZPWLBB6" hidden="1">#REF!</definedName>
    <definedName name="BExZJOQT3P5Q0Y5JHIUJKAYTIRD2" localSheetId="4" hidden="1">#REF!</definedName>
    <definedName name="BExZJOQT3P5Q0Y5JHIUJKAYTIRD2" localSheetId="7" hidden="1">#REF!</definedName>
    <definedName name="BExZJOQT3P5Q0Y5JHIUJKAYTIRD2" localSheetId="0" hidden="1">#REF!</definedName>
    <definedName name="BExZJOQT3P5Q0Y5JHIUJKAYTIRD2" localSheetId="6" hidden="1">#REF!</definedName>
    <definedName name="BExZJOQT3P5Q0Y5JHIUJKAYTIRD2" localSheetId="5" hidden="1">#REF!</definedName>
    <definedName name="BExZJOQT3P5Q0Y5JHIUJKAYTIRD2" localSheetId="2" hidden="1">#REF!</definedName>
    <definedName name="BExZJOQT3P5Q0Y5JHIUJKAYTIRD2" localSheetId="1" hidden="1">#REF!</definedName>
    <definedName name="BExZJOQT3P5Q0Y5JHIUJKAYTIRD2" localSheetId="3" hidden="1">#REF!</definedName>
    <definedName name="BExZJOQT3P5Q0Y5JHIUJKAYTIRD2" hidden="1">#REF!</definedName>
    <definedName name="BExZMA8Z0VSK9KJZXJ4IEALZR9PJ" localSheetId="4" hidden="1">#REF!</definedName>
    <definedName name="BExZMA8Z0VSK9KJZXJ4IEALZR9PJ" localSheetId="7" hidden="1">#REF!</definedName>
    <definedName name="BExZMA8Z0VSK9KJZXJ4IEALZR9PJ" localSheetId="0" hidden="1">#REF!</definedName>
    <definedName name="BExZMA8Z0VSK9KJZXJ4IEALZR9PJ" localSheetId="6" hidden="1">#REF!</definedName>
    <definedName name="BExZMA8Z0VSK9KJZXJ4IEALZR9PJ" localSheetId="5" hidden="1">#REF!</definedName>
    <definedName name="BExZMA8Z0VSK9KJZXJ4IEALZR9PJ" localSheetId="2" hidden="1">#REF!</definedName>
    <definedName name="BExZMA8Z0VSK9KJZXJ4IEALZR9PJ" localSheetId="1" hidden="1">#REF!</definedName>
    <definedName name="BExZMA8Z0VSK9KJZXJ4IEALZR9PJ" localSheetId="3" hidden="1">#REF!</definedName>
    <definedName name="BExZMA8Z0VSK9KJZXJ4IEALZR9PJ" hidden="1">#REF!</definedName>
    <definedName name="BExZMIN3QOUYHCFPVPO8LW0JJDYD" localSheetId="4" hidden="1">#REF!</definedName>
    <definedName name="BExZMIN3QOUYHCFPVPO8LW0JJDYD" localSheetId="7" hidden="1">#REF!</definedName>
    <definedName name="BExZMIN3QOUYHCFPVPO8LW0JJDYD" localSheetId="0" hidden="1">#REF!</definedName>
    <definedName name="BExZMIN3QOUYHCFPVPO8LW0JJDYD" localSheetId="6" hidden="1">#REF!</definedName>
    <definedName name="BExZMIN3QOUYHCFPVPO8LW0JJDYD" localSheetId="5" hidden="1">#REF!</definedName>
    <definedName name="BExZMIN3QOUYHCFPVPO8LW0JJDYD" localSheetId="2" hidden="1">#REF!</definedName>
    <definedName name="BExZMIN3QOUYHCFPVPO8LW0JJDYD" localSheetId="1" hidden="1">#REF!</definedName>
    <definedName name="BExZMIN3QOUYHCFPVPO8LW0JJDYD" localSheetId="3" hidden="1">#REF!</definedName>
    <definedName name="BExZMIN3QOUYHCFPVPO8LW0JJDYD" hidden="1">#REF!</definedName>
    <definedName name="BExZN6RLFKWVTFS1BOWKH5F38CGV" localSheetId="4" hidden="1">#REF!</definedName>
    <definedName name="BExZN6RLFKWVTFS1BOWKH5F38CGV" localSheetId="7" hidden="1">#REF!</definedName>
    <definedName name="BExZN6RLFKWVTFS1BOWKH5F38CGV" localSheetId="0" hidden="1">#REF!</definedName>
    <definedName name="BExZN6RLFKWVTFS1BOWKH5F38CGV" localSheetId="6" hidden="1">#REF!</definedName>
    <definedName name="BExZN6RLFKWVTFS1BOWKH5F38CGV" localSheetId="5" hidden="1">#REF!</definedName>
    <definedName name="BExZN6RLFKWVTFS1BOWKH5F38CGV" localSheetId="2" hidden="1">#REF!</definedName>
    <definedName name="BExZN6RLFKWVTFS1BOWKH5F38CGV" localSheetId="1" hidden="1">#REF!</definedName>
    <definedName name="BExZN6RLFKWVTFS1BOWKH5F38CGV" localSheetId="3" hidden="1">#REF!</definedName>
    <definedName name="BExZN6RLFKWVTFS1BOWKH5F38CGV" hidden="1">#REF!</definedName>
    <definedName name="BExZP9UBDTJ4DZN7ZEYTPNO5HZ0F" localSheetId="4" hidden="1">#REF!</definedName>
    <definedName name="BExZP9UBDTJ4DZN7ZEYTPNO5HZ0F" localSheetId="7" hidden="1">#REF!</definedName>
    <definedName name="BExZP9UBDTJ4DZN7ZEYTPNO5HZ0F" localSheetId="0" hidden="1">#REF!</definedName>
    <definedName name="BExZP9UBDTJ4DZN7ZEYTPNO5HZ0F" localSheetId="6" hidden="1">#REF!</definedName>
    <definedName name="BExZP9UBDTJ4DZN7ZEYTPNO5HZ0F" localSheetId="5" hidden="1">#REF!</definedName>
    <definedName name="BExZP9UBDTJ4DZN7ZEYTPNO5HZ0F" localSheetId="2" hidden="1">#REF!</definedName>
    <definedName name="BExZP9UBDTJ4DZN7ZEYTPNO5HZ0F" localSheetId="1" hidden="1">#REF!</definedName>
    <definedName name="BExZP9UBDTJ4DZN7ZEYTPNO5HZ0F" localSheetId="3" hidden="1">#REF!</definedName>
    <definedName name="BExZP9UBDTJ4DZN7ZEYTPNO5HZ0F" hidden="1">#REF!</definedName>
    <definedName name="BExZPLTVRF7Z0PC7ZSFSYAZ41BLN" localSheetId="4" hidden="1">#REF!</definedName>
    <definedName name="BExZPLTVRF7Z0PC7ZSFSYAZ41BLN" localSheetId="7" hidden="1">#REF!</definedName>
    <definedName name="BExZPLTVRF7Z0PC7ZSFSYAZ41BLN" localSheetId="0" hidden="1">#REF!</definedName>
    <definedName name="BExZPLTVRF7Z0PC7ZSFSYAZ41BLN" localSheetId="6" hidden="1">#REF!</definedName>
    <definedName name="BExZPLTVRF7Z0PC7ZSFSYAZ41BLN" localSheetId="5" hidden="1">#REF!</definedName>
    <definedName name="BExZPLTVRF7Z0PC7ZSFSYAZ41BLN" localSheetId="2" hidden="1">#REF!</definedName>
    <definedName name="BExZPLTVRF7Z0PC7ZSFSYAZ41BLN" localSheetId="1" hidden="1">#REF!</definedName>
    <definedName name="BExZPLTVRF7Z0PC7ZSFSYAZ41BLN" localSheetId="3" hidden="1">#REF!</definedName>
    <definedName name="BExZPLTVRF7Z0PC7ZSFSYAZ41BLN" hidden="1">#REF!</definedName>
    <definedName name="BExZPS9STGUD7WKQQ3MSS0U5X7FH" localSheetId="4" hidden="1">[2]osnovni!#REF!</definedName>
    <definedName name="BExZPS9STGUD7WKQQ3MSS0U5X7FH" localSheetId="7" hidden="1">[2]osnovni!#REF!</definedName>
    <definedName name="BExZPS9STGUD7WKQQ3MSS0U5X7FH" localSheetId="0" hidden="1">[2]osnovni!#REF!</definedName>
    <definedName name="BExZPS9STGUD7WKQQ3MSS0U5X7FH" localSheetId="6" hidden="1">[2]osnovni!#REF!</definedName>
    <definedName name="BExZPS9STGUD7WKQQ3MSS0U5X7FH" localSheetId="5" hidden="1">[2]osnovni!#REF!</definedName>
    <definedName name="BExZPS9STGUD7WKQQ3MSS0U5X7FH" localSheetId="2" hidden="1">[2]osnovni!#REF!</definedName>
    <definedName name="BExZPS9STGUD7WKQQ3MSS0U5X7FH" localSheetId="1" hidden="1">[2]osnovni!#REF!</definedName>
    <definedName name="BExZPS9STGUD7WKQQ3MSS0U5X7FH" localSheetId="3" hidden="1">[2]osnovni!#REF!</definedName>
    <definedName name="BExZPS9STGUD7WKQQ3MSS0U5X7FH" hidden="1">[2]osnovni!#REF!</definedName>
    <definedName name="BExZQOCA678SOO8UZEELZZINCQLK" localSheetId="4" hidden="1">#REF!</definedName>
    <definedName name="BExZQOCA678SOO8UZEELZZINCQLK" localSheetId="7" hidden="1">#REF!</definedName>
    <definedName name="BExZQOCA678SOO8UZEELZZINCQLK" localSheetId="0" hidden="1">#REF!</definedName>
    <definedName name="BExZQOCA678SOO8UZEELZZINCQLK" localSheetId="6" hidden="1">#REF!</definedName>
    <definedName name="BExZQOCA678SOO8UZEELZZINCQLK" localSheetId="5" hidden="1">#REF!</definedName>
    <definedName name="BExZQOCA678SOO8UZEELZZINCQLK" localSheetId="2" hidden="1">#REF!</definedName>
    <definedName name="BExZQOCA678SOO8UZEELZZINCQLK" localSheetId="1" hidden="1">#REF!</definedName>
    <definedName name="BExZQOCA678SOO8UZEELZZINCQLK" localSheetId="3" hidden="1">#REF!</definedName>
    <definedName name="BExZQOCA678SOO8UZEELZZINCQLK" hidden="1">#REF!</definedName>
    <definedName name="BExZRCM9ELUYLA5JGLZ080GY1XAD" localSheetId="4" hidden="1">#REF!</definedName>
    <definedName name="BExZRCM9ELUYLA5JGLZ080GY1XAD" localSheetId="7" hidden="1">#REF!</definedName>
    <definedName name="BExZRCM9ELUYLA5JGLZ080GY1XAD" localSheetId="0" hidden="1">#REF!</definedName>
    <definedName name="BExZRCM9ELUYLA5JGLZ080GY1XAD" localSheetId="6" hidden="1">#REF!</definedName>
    <definedName name="BExZRCM9ELUYLA5JGLZ080GY1XAD" localSheetId="5" hidden="1">#REF!</definedName>
    <definedName name="BExZRCM9ELUYLA5JGLZ080GY1XAD" localSheetId="2" hidden="1">#REF!</definedName>
    <definedName name="BExZRCM9ELUYLA5JGLZ080GY1XAD" localSheetId="1" hidden="1">#REF!</definedName>
    <definedName name="BExZRCM9ELUYLA5JGLZ080GY1XAD" localSheetId="3" hidden="1">#REF!</definedName>
    <definedName name="BExZRCM9ELUYLA5JGLZ080GY1XAD" hidden="1">#REF!</definedName>
    <definedName name="BExZS5U5PM2QWPL31GL0GE4IPMLO" localSheetId="4" hidden="1">[2]osnovni!#REF!</definedName>
    <definedName name="BExZS5U5PM2QWPL31GL0GE4IPMLO" localSheetId="7" hidden="1">[2]osnovni!#REF!</definedName>
    <definedName name="BExZS5U5PM2QWPL31GL0GE4IPMLO" localSheetId="0" hidden="1">[2]osnovni!#REF!</definedName>
    <definedName name="BExZS5U5PM2QWPL31GL0GE4IPMLO" localSheetId="6" hidden="1">[2]osnovni!#REF!</definedName>
    <definedName name="BExZS5U5PM2QWPL31GL0GE4IPMLO" localSheetId="5" hidden="1">[2]osnovni!#REF!</definedName>
    <definedName name="BExZS5U5PM2QWPL31GL0GE4IPMLO" localSheetId="2" hidden="1">[2]osnovni!#REF!</definedName>
    <definedName name="BExZS5U5PM2QWPL31GL0GE4IPMLO" localSheetId="1" hidden="1">[2]osnovni!#REF!</definedName>
    <definedName name="BExZS5U5PM2QWPL31GL0GE4IPMLO" localSheetId="3" hidden="1">[2]osnovni!#REF!</definedName>
    <definedName name="BExZS5U5PM2QWPL31GL0GE4IPMLO" hidden="1">[2]osnovni!#REF!</definedName>
    <definedName name="BExZS9VXCF1KQVEY2R0QLTURRQBJ" localSheetId="4" hidden="1">#REF!</definedName>
    <definedName name="BExZS9VXCF1KQVEY2R0QLTURRQBJ" localSheetId="7" hidden="1">#REF!</definedName>
    <definedName name="BExZS9VXCF1KQVEY2R0QLTURRQBJ" localSheetId="0" hidden="1">#REF!</definedName>
    <definedName name="BExZS9VXCF1KQVEY2R0QLTURRQBJ" localSheetId="6" hidden="1">#REF!</definedName>
    <definedName name="BExZS9VXCF1KQVEY2R0QLTURRQBJ" localSheetId="5" hidden="1">#REF!</definedName>
    <definedName name="BExZS9VXCF1KQVEY2R0QLTURRQBJ" localSheetId="2" hidden="1">#REF!</definedName>
    <definedName name="BExZS9VXCF1KQVEY2R0QLTURRQBJ" localSheetId="1" hidden="1">#REF!</definedName>
    <definedName name="BExZS9VXCF1KQVEY2R0QLTURRQBJ" localSheetId="3" hidden="1">#REF!</definedName>
    <definedName name="BExZS9VXCF1KQVEY2R0QLTURRQBJ" hidden="1">#REF!</definedName>
    <definedName name="BExZT7QY5QPHDGW2FUD3L2GTA0WP" localSheetId="4" hidden="1">#REF!</definedName>
    <definedName name="BExZT7QY5QPHDGW2FUD3L2GTA0WP" localSheetId="7" hidden="1">#REF!</definedName>
    <definedName name="BExZT7QY5QPHDGW2FUD3L2GTA0WP" localSheetId="0" hidden="1">#REF!</definedName>
    <definedName name="BExZT7QY5QPHDGW2FUD3L2GTA0WP" localSheetId="6" hidden="1">#REF!</definedName>
    <definedName name="BExZT7QY5QPHDGW2FUD3L2GTA0WP" localSheetId="5" hidden="1">#REF!</definedName>
    <definedName name="BExZT7QY5QPHDGW2FUD3L2GTA0WP" localSheetId="2" hidden="1">#REF!</definedName>
    <definedName name="BExZT7QY5QPHDGW2FUD3L2GTA0WP" localSheetId="1" hidden="1">#REF!</definedName>
    <definedName name="BExZT7QY5QPHDGW2FUD3L2GTA0WP" localSheetId="3" hidden="1">#REF!</definedName>
    <definedName name="BExZT7QY5QPHDGW2FUD3L2GTA0WP" hidden="1">#REF!</definedName>
    <definedName name="BExZU5M5TC1MV7P8QRZN2AIR0IEN" localSheetId="4" hidden="1">#REF!</definedName>
    <definedName name="BExZU5M5TC1MV7P8QRZN2AIR0IEN" localSheetId="7" hidden="1">#REF!</definedName>
    <definedName name="BExZU5M5TC1MV7P8QRZN2AIR0IEN" localSheetId="0" hidden="1">#REF!</definedName>
    <definedName name="BExZU5M5TC1MV7P8QRZN2AIR0IEN" localSheetId="6" hidden="1">#REF!</definedName>
    <definedName name="BExZU5M5TC1MV7P8QRZN2AIR0IEN" localSheetId="5" hidden="1">#REF!</definedName>
    <definedName name="BExZU5M5TC1MV7P8QRZN2AIR0IEN" localSheetId="2" hidden="1">#REF!</definedName>
    <definedName name="BExZU5M5TC1MV7P8QRZN2AIR0IEN" localSheetId="1" hidden="1">#REF!</definedName>
    <definedName name="BExZU5M5TC1MV7P8QRZN2AIR0IEN" localSheetId="3" hidden="1">#REF!</definedName>
    <definedName name="BExZU5M5TC1MV7P8QRZN2AIR0IEN" hidden="1">#REF!</definedName>
    <definedName name="BExZVTENFIP1Q70TI7FOM4TOC1U8" localSheetId="4" hidden="1">#REF!</definedName>
    <definedName name="BExZVTENFIP1Q70TI7FOM4TOC1U8" localSheetId="7" hidden="1">#REF!</definedName>
    <definedName name="BExZVTENFIP1Q70TI7FOM4TOC1U8" localSheetId="0" hidden="1">#REF!</definedName>
    <definedName name="BExZVTENFIP1Q70TI7FOM4TOC1U8" localSheetId="6" hidden="1">#REF!</definedName>
    <definedName name="BExZVTENFIP1Q70TI7FOM4TOC1U8" localSheetId="5" hidden="1">#REF!</definedName>
    <definedName name="BExZVTENFIP1Q70TI7FOM4TOC1U8" localSheetId="2" hidden="1">#REF!</definedName>
    <definedName name="BExZVTENFIP1Q70TI7FOM4TOC1U8" localSheetId="1" hidden="1">#REF!</definedName>
    <definedName name="BExZVTENFIP1Q70TI7FOM4TOC1U8" localSheetId="3" hidden="1">#REF!</definedName>
    <definedName name="BExZVTENFIP1Q70TI7FOM4TOC1U8" hidden="1">#REF!</definedName>
    <definedName name="BExZWEOPXBK0E00D18MZZS85A5SX" localSheetId="4" hidden="1">#REF!</definedName>
    <definedName name="BExZWEOPXBK0E00D18MZZS85A5SX" localSheetId="7" hidden="1">#REF!</definedName>
    <definedName name="BExZWEOPXBK0E00D18MZZS85A5SX" localSheetId="0" hidden="1">#REF!</definedName>
    <definedName name="BExZWEOPXBK0E00D18MZZS85A5SX" localSheetId="6" hidden="1">#REF!</definedName>
    <definedName name="BExZWEOPXBK0E00D18MZZS85A5SX" localSheetId="5" hidden="1">#REF!</definedName>
    <definedName name="BExZWEOPXBK0E00D18MZZS85A5SX" localSheetId="2" hidden="1">#REF!</definedName>
    <definedName name="BExZWEOPXBK0E00D18MZZS85A5SX" localSheetId="1" hidden="1">#REF!</definedName>
    <definedName name="BExZWEOPXBK0E00D18MZZS85A5SX" localSheetId="3" hidden="1">#REF!</definedName>
    <definedName name="BExZWEOPXBK0E00D18MZZS85A5SX" hidden="1">#REF!</definedName>
    <definedName name="BExZWWTE45CYJ2ZO3V3GEILKD4KS" localSheetId="4" hidden="1">#REF!</definedName>
    <definedName name="BExZWWTE45CYJ2ZO3V3GEILKD4KS" localSheetId="7" hidden="1">#REF!</definedName>
    <definedName name="BExZWWTE45CYJ2ZO3V3GEILKD4KS" localSheetId="0" hidden="1">#REF!</definedName>
    <definedName name="BExZWWTE45CYJ2ZO3V3GEILKD4KS" localSheetId="6" hidden="1">#REF!</definedName>
    <definedName name="BExZWWTE45CYJ2ZO3V3GEILKD4KS" localSheetId="5" hidden="1">#REF!</definedName>
    <definedName name="BExZWWTE45CYJ2ZO3V3GEILKD4KS" localSheetId="2" hidden="1">#REF!</definedName>
    <definedName name="BExZWWTE45CYJ2ZO3V3GEILKD4KS" localSheetId="1" hidden="1">#REF!</definedName>
    <definedName name="BExZWWTE45CYJ2ZO3V3GEILKD4KS" localSheetId="3" hidden="1">#REF!</definedName>
    <definedName name="BExZWWTE45CYJ2ZO3V3GEILKD4KS" hidden="1">#REF!</definedName>
    <definedName name="ć" localSheetId="4">[3]NEFTRANS!#REF!</definedName>
    <definedName name="ć" localSheetId="7">[3]NEFTRANS!#REF!</definedName>
    <definedName name="ć" localSheetId="0">[3]NEFTRANS!#REF!</definedName>
    <definedName name="ć" localSheetId="6">[3]NEFTRANS!#REF!</definedName>
    <definedName name="ć" localSheetId="5">[3]NEFTRANS!#REF!</definedName>
    <definedName name="ć" localSheetId="2">[3]NEFTRANS!#REF!</definedName>
    <definedName name="ć" localSheetId="1">[3]NEFTRANS!#REF!</definedName>
    <definedName name="ć" localSheetId="3">[3]NEFTRANS!#REF!</definedName>
    <definedName name="ć">[3]NEFTRANS!#REF!</definedName>
    <definedName name="d">[1]NOVMIR3!$E$3:$E$43</definedName>
    <definedName name="f" localSheetId="4">[3]NEFTRANS!#REF!</definedName>
    <definedName name="f" localSheetId="7">[3]NEFTRANS!#REF!</definedName>
    <definedName name="f" localSheetId="0">[3]NEFTRANS!#REF!</definedName>
    <definedName name="f" localSheetId="6">[3]NEFTRANS!#REF!</definedName>
    <definedName name="f" localSheetId="5">[3]NEFTRANS!#REF!</definedName>
    <definedName name="f" localSheetId="2">[3]NEFTRANS!#REF!</definedName>
    <definedName name="f" localSheetId="1">[3]NEFTRANS!#REF!</definedName>
    <definedName name="f" localSheetId="3">[3]NEFTRANS!#REF!</definedName>
    <definedName name="f">[3]NEFTRANS!#REF!</definedName>
    <definedName name="fr" localSheetId="4" hidden="1">#REF!</definedName>
    <definedName name="fr" localSheetId="7" hidden="1">#REF!</definedName>
    <definedName name="fr" localSheetId="0" hidden="1">#REF!</definedName>
    <definedName name="fr" localSheetId="6" hidden="1">#REF!</definedName>
    <definedName name="fr" localSheetId="5" hidden="1">#REF!</definedName>
    <definedName name="fr" localSheetId="2" hidden="1">#REF!</definedName>
    <definedName name="fr" localSheetId="1" hidden="1">#REF!</definedName>
    <definedName name="fr" localSheetId="3" hidden="1">#REF!</definedName>
    <definedName name="fr" hidden="1">#REF!</definedName>
    <definedName name="I" localSheetId="4">[4]NEFTRANS!#REF!</definedName>
    <definedName name="I" localSheetId="7">[4]NEFTRANS!#REF!</definedName>
    <definedName name="I" localSheetId="0">[4]NEFTRANS!#REF!</definedName>
    <definedName name="I" localSheetId="6">[4]NEFTRANS!#REF!</definedName>
    <definedName name="I" localSheetId="5">[4]NEFTRANS!#REF!</definedName>
    <definedName name="I" localSheetId="2">[4]NEFTRANS!#REF!</definedName>
    <definedName name="I" localSheetId="1">[4]NEFTRANS!#REF!</definedName>
    <definedName name="I" localSheetId="3">[4]NEFTRANS!#REF!</definedName>
    <definedName name="I">[4]NEFTRANS!#REF!</definedName>
    <definedName name="IdiNa1" localSheetId="7">[5]!IdiNa1</definedName>
    <definedName name="IdiNa1">[5]!IdiNa1</definedName>
    <definedName name="IdiNa10" localSheetId="7">[5]!IdiNa10</definedName>
    <definedName name="IdiNa10">[5]!IdiNa10</definedName>
    <definedName name="IdiNa11" localSheetId="7">[5]!IdiNa11</definedName>
    <definedName name="IdiNa11">[5]!IdiNa11</definedName>
    <definedName name="IdiNa12" localSheetId="7">[5]!IdiNa12</definedName>
    <definedName name="IdiNa12">[5]!IdiNa12</definedName>
    <definedName name="IdiNa13" localSheetId="7">[5]!IdiNa13</definedName>
    <definedName name="IdiNa13">[5]!IdiNa13</definedName>
    <definedName name="IdiNa14" localSheetId="7">[5]!IdiNa14</definedName>
    <definedName name="IdiNa14">[5]!IdiNa14</definedName>
    <definedName name="IdiNa15" localSheetId="7">[5]!IdiNa15</definedName>
    <definedName name="IdiNa15">[5]!IdiNa15</definedName>
    <definedName name="IdiNa16" localSheetId="7">[5]!IdiNa16</definedName>
    <definedName name="IdiNa16">[5]!IdiNa16</definedName>
    <definedName name="IdiNa17" localSheetId="7">[5]!IdiNa17</definedName>
    <definedName name="IdiNa17">[5]!IdiNa17</definedName>
    <definedName name="IdiNa18" localSheetId="7">[5]!IdiNa18</definedName>
    <definedName name="IdiNa18">[5]!IdiNa18</definedName>
    <definedName name="IdiNa19" localSheetId="7">[5]!IdiNa19</definedName>
    <definedName name="IdiNa19">[5]!IdiNa19</definedName>
    <definedName name="IdiNa2" localSheetId="7">[5]!IdiNa2</definedName>
    <definedName name="IdiNa2">[5]!IdiNa2</definedName>
    <definedName name="IdiNa20" localSheetId="7">[5]!IdiNa20</definedName>
    <definedName name="IdiNa20">[5]!IdiNa20</definedName>
    <definedName name="IdiNa21" localSheetId="7">[5]!IdiNa21</definedName>
    <definedName name="IdiNa21">[5]!IdiNa21</definedName>
    <definedName name="IdiNa22" localSheetId="7">[5]!IdiNa22</definedName>
    <definedName name="IdiNa22">[5]!IdiNa22</definedName>
    <definedName name="IdiNa23" localSheetId="7">[5]!IdiNa23</definedName>
    <definedName name="IdiNa23">[5]!IdiNa23</definedName>
    <definedName name="IdiNa24" localSheetId="7">[5]!IdiNa24</definedName>
    <definedName name="IdiNa24">[5]!IdiNa24</definedName>
    <definedName name="IdiNa25" localSheetId="7">[5]!IdiNa25</definedName>
    <definedName name="IdiNa25">[5]!IdiNa25</definedName>
    <definedName name="IdiNa26" localSheetId="7">[5]!IdiNa26</definedName>
    <definedName name="IdiNa26">[5]!IdiNa26</definedName>
    <definedName name="IdiNa27" localSheetId="7">[5]!IdiNa27</definedName>
    <definedName name="IdiNa27">[5]!IdiNa27</definedName>
    <definedName name="IdiNa28" localSheetId="7">[5]!IdiNa28</definedName>
    <definedName name="IdiNa28">[5]!IdiNa28</definedName>
    <definedName name="IdiNa29" localSheetId="7">[5]!IdiNa29</definedName>
    <definedName name="IdiNa29">[5]!IdiNa29</definedName>
    <definedName name="IdiNa3" localSheetId="7">[5]!IdiNa3</definedName>
    <definedName name="IdiNa3">[5]!IdiNa3</definedName>
    <definedName name="IdiNa30" localSheetId="7">[5]!IdiNa30</definedName>
    <definedName name="IdiNa30">[5]!IdiNa30</definedName>
    <definedName name="IdiNa31" localSheetId="7">[5]!IdiNa31</definedName>
    <definedName name="IdiNa31">[5]!IdiNa31</definedName>
    <definedName name="IdiNa32" localSheetId="7">[5]!IdiNa32</definedName>
    <definedName name="IdiNa32">[5]!IdiNa32</definedName>
    <definedName name="IdiNa33" localSheetId="7">[5]!IdiNa33</definedName>
    <definedName name="IdiNa33">[5]!IdiNa33</definedName>
    <definedName name="IdiNa34" localSheetId="7">[5]!IdiNa34</definedName>
    <definedName name="IdiNa34">[5]!IdiNa34</definedName>
    <definedName name="IdiNa35" localSheetId="7">[5]!IdiNa35</definedName>
    <definedName name="IdiNa35">[5]!IdiNa35</definedName>
    <definedName name="IdiNa4" localSheetId="7">[5]!IdiNa4</definedName>
    <definedName name="IdiNa4">[5]!IdiNa4</definedName>
    <definedName name="IdiNa5" localSheetId="7">[5]!IdiNa5</definedName>
    <definedName name="IdiNa5">[5]!IdiNa5</definedName>
    <definedName name="IdiNa6" localSheetId="7">[5]!IdiNa6</definedName>
    <definedName name="IdiNa6">[5]!IdiNa6</definedName>
    <definedName name="IdiNa7" localSheetId="7">[5]!IdiNa7</definedName>
    <definedName name="IdiNa7">[5]!IdiNa7</definedName>
    <definedName name="IdiNa8" localSheetId="7">[5]!IdiNa8</definedName>
    <definedName name="IdiNa8">[5]!IdiNa8</definedName>
    <definedName name="IdiNa9" localSheetId="7">[5]!IdiNa9</definedName>
    <definedName name="IdiNa9">[5]!IdiNa9</definedName>
    <definedName name="_xlnm.Print_Titles" localSheetId="7">'Posebni dio  '!$4:$6</definedName>
    <definedName name="K" localSheetId="4">[4]NEFTRANS!#REF!</definedName>
    <definedName name="K" localSheetId="7">[4]NEFTRANS!#REF!</definedName>
    <definedName name="K" localSheetId="0">[4]NEFTRANS!#REF!</definedName>
    <definedName name="K" localSheetId="6">[4]NEFTRANS!#REF!</definedName>
    <definedName name="K" localSheetId="5">[4]NEFTRANS!#REF!</definedName>
    <definedName name="K" localSheetId="2">[4]NEFTRANS!#REF!</definedName>
    <definedName name="K" localSheetId="1">[4]NEFTRANS!#REF!</definedName>
    <definedName name="K" localSheetId="3">[4]NEFTRANS!#REF!</definedName>
    <definedName name="K">[4]NEFTRANS!#REF!</definedName>
    <definedName name="kk" localSheetId="4" hidden="1">{#N/A,#N/A,FALSE,"CIJENE"}</definedName>
    <definedName name="kk" localSheetId="7" hidden="1">{#N/A,#N/A,FALSE,"CIJENE"}</definedName>
    <definedName name="kk" localSheetId="0" hidden="1">{#N/A,#N/A,FALSE,"CIJENE"}</definedName>
    <definedName name="kk" localSheetId="6" hidden="1">{#N/A,#N/A,FALSE,"CIJENE"}</definedName>
    <definedName name="kk" localSheetId="5" hidden="1">{#N/A,#N/A,FALSE,"CIJENE"}</definedName>
    <definedName name="kk" localSheetId="2" hidden="1">{#N/A,#N/A,FALSE,"CIJENE"}</definedName>
    <definedName name="kk" localSheetId="1" hidden="1">{#N/A,#N/A,FALSE,"CIJENE"}</definedName>
    <definedName name="kk" localSheetId="3" hidden="1">{#N/A,#N/A,FALSE,"CIJENE"}</definedName>
    <definedName name="kk" hidden="1">{#N/A,#N/A,FALSE,"CIJENE"}</definedName>
    <definedName name="M" localSheetId="7">[4]NEFTRANS!#REF!</definedName>
    <definedName name="M" localSheetId="2">[4]NEFTRANS!#REF!</definedName>
    <definedName name="M">[4]NEFTRANS!#REF!</definedName>
    <definedName name="mi" localSheetId="4" hidden="1">#REF!</definedName>
    <definedName name="mi" localSheetId="7" hidden="1">#REF!</definedName>
    <definedName name="mi" localSheetId="0" hidden="1">#REF!</definedName>
    <definedName name="mi" localSheetId="6" hidden="1">#REF!</definedName>
    <definedName name="mi" localSheetId="5" hidden="1">#REF!</definedName>
    <definedName name="mi" localSheetId="2" hidden="1">#REF!</definedName>
    <definedName name="mi" localSheetId="1" hidden="1">#REF!</definedName>
    <definedName name="mi" localSheetId="3" hidden="1">#REF!</definedName>
    <definedName name="mi" hidden="1">#REF!</definedName>
    <definedName name="N" localSheetId="4">[4]NEFTRANS!#REF!</definedName>
    <definedName name="N" localSheetId="7">[4]NEFTRANS!#REF!</definedName>
    <definedName name="N" localSheetId="0">[4]NEFTRANS!#REF!</definedName>
    <definedName name="N" localSheetId="6">[4]NEFTRANS!#REF!</definedName>
    <definedName name="N" localSheetId="5">[4]NEFTRANS!#REF!</definedName>
    <definedName name="N" localSheetId="2">[4]NEFTRANS!#REF!</definedName>
    <definedName name="N" localSheetId="1">[4]NEFTRANS!#REF!</definedName>
    <definedName name="N" localSheetId="3">[4]NEFTRANS!#REF!</definedName>
    <definedName name="N">[4]NEFTRANS!#REF!</definedName>
    <definedName name="novo" localSheetId="7">[3]NEFTRANS!#REF!</definedName>
    <definedName name="novo" localSheetId="2">[3]NEFTRANS!#REF!</definedName>
    <definedName name="novo">[3]NEFTRANS!#REF!</definedName>
    <definedName name="P" localSheetId="7">[4]NEFTRANS!#REF!</definedName>
    <definedName name="P" localSheetId="2">[4]NEFTRANS!#REF!</definedName>
    <definedName name="P">[4]NEFTRANS!#REF!</definedName>
    <definedName name="_xlnm.Print_Area" localSheetId="4">'P i P prema izvorima financ. '!$A$1:$G$13</definedName>
    <definedName name="_xlnm.Print_Area" localSheetId="7">'Posebni dio  '!$A$1:$M$814</definedName>
    <definedName name="_xlnm.Print_Area" localSheetId="0">'PRIHODI 1-6-20'!$A$1:$J$70</definedName>
    <definedName name="_xlnm.Print_Area" localSheetId="6">'R i I prema funkcijskoj klas.'!$A$1:$G$46</definedName>
    <definedName name="_xlnm.Print_Area" localSheetId="5">'R i I prema izvorima financ '!$A$1:$G$13</definedName>
    <definedName name="_xlnm.Print_Area" localSheetId="1">#REF!</definedName>
    <definedName name="_xlnm.Print_Area" localSheetId="3">'VLASTITI IZVORI'!$A$1:$J$7</definedName>
    <definedName name="_xlnm.Print_Area">#REF!</definedName>
    <definedName name="PRINT_AREA_MI" localSheetId="4">#REF!</definedName>
    <definedName name="PRINT_AREA_MI" localSheetId="7">#REF!</definedName>
    <definedName name="PRINT_AREA_MI" localSheetId="0">#REF!</definedName>
    <definedName name="PRINT_AREA_MI" localSheetId="6">#REF!</definedName>
    <definedName name="PRINT_AREA_MI" localSheetId="5">#REF!</definedName>
    <definedName name="PRINT_AREA_MI" localSheetId="2">#REF!</definedName>
    <definedName name="PRINT_AREA_MI" localSheetId="1">#REF!</definedName>
    <definedName name="PRINT_AREA_MI" localSheetId="3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4">[4]NEFTRANS!#REF!</definedName>
    <definedName name="U" localSheetId="7">[4]NEFTRANS!#REF!</definedName>
    <definedName name="U" localSheetId="0">[4]NEFTRANS!#REF!</definedName>
    <definedName name="U" localSheetId="6">[4]NEFTRANS!#REF!</definedName>
    <definedName name="U" localSheetId="5">[4]NEFTRANS!#REF!</definedName>
    <definedName name="U" localSheetId="2">[4]NEFTRANS!#REF!</definedName>
    <definedName name="U" localSheetId="1">[4]NEFTRANS!#REF!</definedName>
    <definedName name="U" localSheetId="3">[4]NEFTRANS!#REF!</definedName>
    <definedName name="U">[4]NEFTRANS!#REF!</definedName>
    <definedName name="wrn.CIJENE." localSheetId="4" hidden="1">{#N/A,#N/A,FALSE,"CIJENE"}</definedName>
    <definedName name="wrn.CIJENE." localSheetId="7" hidden="1">{#N/A,#N/A,FALSE,"CIJENE"}</definedName>
    <definedName name="wrn.CIJENE." localSheetId="0" hidden="1">{#N/A,#N/A,FALSE,"CIJENE"}</definedName>
    <definedName name="wrn.CIJENE." localSheetId="6" hidden="1">{#N/A,#N/A,FALSE,"CIJENE"}</definedName>
    <definedName name="wrn.CIJENE." localSheetId="5" hidden="1">{#N/A,#N/A,FALSE,"CIJENE"}</definedName>
    <definedName name="wrn.CIJENE." localSheetId="2" hidden="1">{#N/A,#N/A,FALSE,"CIJENE"}</definedName>
    <definedName name="wrn.CIJENE." localSheetId="1" hidden="1">{#N/A,#N/A,FALSE,"CIJENE"}</definedName>
    <definedName name="wrn.CIJENE." localSheetId="3" hidden="1">{#N/A,#N/A,FALSE,"CIJENE"}</definedName>
    <definedName name="wrn.CIJENE." hidden="1">{#N/A,#N/A,FALSE,"CIJENE"}</definedName>
    <definedName name="x" localSheetId="4" hidden="1">{#N/A,#N/A,FALSE,"CIJENE"}</definedName>
    <definedName name="x" localSheetId="7" hidden="1">{#N/A,#N/A,FALSE,"CIJENE"}</definedName>
    <definedName name="x" localSheetId="0" hidden="1">{#N/A,#N/A,FALSE,"CIJENE"}</definedName>
    <definedName name="x" localSheetId="6" hidden="1">{#N/A,#N/A,FALSE,"CIJENE"}</definedName>
    <definedName name="x" localSheetId="5" hidden="1">{#N/A,#N/A,FALSE,"CIJENE"}</definedName>
    <definedName name="x" localSheetId="2" hidden="1">{#N/A,#N/A,FALSE,"CIJENE"}</definedName>
    <definedName name="x" localSheetId="1" hidden="1">{#N/A,#N/A,FALSE,"CIJENE"}</definedName>
    <definedName name="x" localSheetId="3" hidden="1">{#N/A,#N/A,FALSE,"CIJENE"}</definedName>
    <definedName name="x" hidden="1">{#N/A,#N/A,FALSE,"CIJENE"}</definedName>
    <definedName name="xx" localSheetId="4" hidden="1">{#N/A,#N/A,FALSE,"CIJENE"}</definedName>
    <definedName name="xx" localSheetId="7" hidden="1">{#N/A,#N/A,FALSE,"CIJENE"}</definedName>
    <definedName name="xx" localSheetId="0" hidden="1">{#N/A,#N/A,FALSE,"CIJENE"}</definedName>
    <definedName name="xx" localSheetId="6" hidden="1">{#N/A,#N/A,FALSE,"CIJENE"}</definedName>
    <definedName name="xx" localSheetId="5" hidden="1">{#N/A,#N/A,FALSE,"CIJENE"}</definedName>
    <definedName name="xx" localSheetId="2" hidden="1">{#N/A,#N/A,FALSE,"CIJENE"}</definedName>
    <definedName name="xx" localSheetId="1" hidden="1">{#N/A,#N/A,FALSE,"CIJENE"}</definedName>
    <definedName name="xx" localSheetId="3" hidden="1">{#N/A,#N/A,FALSE,"CIJENE"}</definedName>
    <definedName name="xx" hidden="1">{#N/A,#N/A,FALSE,"CIJENE"}</definedName>
  </definedNames>
  <calcPr calcId="181029"/>
</workbook>
</file>

<file path=xl/calcChain.xml><?xml version="1.0" encoding="utf-8"?>
<calcChain xmlns="http://schemas.openxmlformats.org/spreadsheetml/2006/main">
  <c r="G12" i="10" l="1"/>
  <c r="G10" i="10"/>
  <c r="G9" i="10"/>
  <c r="G8" i="10"/>
  <c r="G7" i="10"/>
  <c r="G6" i="10"/>
  <c r="F12" i="10"/>
  <c r="F10" i="10"/>
  <c r="F9" i="10"/>
  <c r="F8" i="10"/>
  <c r="F7" i="10"/>
  <c r="F6" i="10"/>
  <c r="D6" i="10"/>
  <c r="G12" i="9"/>
  <c r="G10" i="9"/>
  <c r="G9" i="9"/>
  <c r="G7" i="9"/>
  <c r="G6" i="9"/>
  <c r="F12" i="9"/>
  <c r="F10" i="9"/>
  <c r="F9" i="9"/>
  <c r="F8" i="9"/>
  <c r="F7" i="9"/>
  <c r="F6" i="9"/>
  <c r="G6" i="11" l="1"/>
  <c r="F6" i="11"/>
  <c r="G40" i="11"/>
  <c r="G36" i="11"/>
  <c r="G27" i="11"/>
  <c r="G25" i="11"/>
  <c r="G23" i="11"/>
  <c r="G16" i="11"/>
  <c r="G17" i="11"/>
  <c r="G18" i="11"/>
  <c r="F42" i="11"/>
  <c r="F43" i="11"/>
  <c r="F39" i="11"/>
  <c r="F40" i="11"/>
  <c r="F34" i="11"/>
  <c r="F35" i="11"/>
  <c r="F36" i="11"/>
  <c r="F23" i="11"/>
  <c r="F17" i="11"/>
  <c r="F18" i="11"/>
  <c r="F9" i="11"/>
  <c r="F10" i="11"/>
  <c r="D7" i="11"/>
  <c r="I4" i="8"/>
  <c r="I6" i="8"/>
  <c r="I5" i="8"/>
  <c r="J1" i="7"/>
  <c r="I1" i="7"/>
  <c r="H80" i="7" l="1"/>
  <c r="H79" i="7" s="1"/>
  <c r="H85" i="7"/>
  <c r="H56" i="7"/>
  <c r="H25" i="7"/>
  <c r="H4" i="7"/>
  <c r="H66" i="7"/>
  <c r="H63" i="7"/>
  <c r="H53" i="7"/>
  <c r="H50" i="7" s="1"/>
  <c r="H43" i="7"/>
  <c r="H46" i="7"/>
  <c r="H18" i="7"/>
  <c r="H37" i="7"/>
  <c r="H13" i="7"/>
  <c r="J5" i="6"/>
  <c r="H5" i="6"/>
  <c r="I5" i="6" s="1"/>
  <c r="H70" i="6"/>
  <c r="H9" i="6"/>
  <c r="H16" i="6"/>
  <c r="H19" i="6"/>
  <c r="H23" i="6"/>
  <c r="H28" i="6"/>
  <c r="H22" i="6" s="1"/>
  <c r="H56" i="6"/>
  <c r="H50" i="6"/>
  <c r="H46" i="6"/>
  <c r="H43" i="6"/>
  <c r="H33" i="6"/>
  <c r="H37" i="6"/>
  <c r="H34" i="6"/>
  <c r="H31" i="6"/>
  <c r="L583" i="13"/>
  <c r="M498" i="13"/>
  <c r="L485" i="13"/>
  <c r="L50" i="13"/>
  <c r="L45" i="13"/>
  <c r="L44" i="13" s="1"/>
  <c r="L616" i="13"/>
  <c r="L615" i="13" s="1"/>
  <c r="L611" i="13"/>
  <c r="L602" i="13"/>
  <c r="L595" i="13"/>
  <c r="L591" i="13"/>
  <c r="L588" i="13"/>
  <c r="L586" i="13"/>
  <c r="L584" i="13"/>
  <c r="L497" i="13"/>
  <c r="L494" i="13"/>
  <c r="L493" i="13" s="1"/>
  <c r="L482" i="13"/>
  <c r="L480" i="13"/>
  <c r="L477" i="13"/>
  <c r="L475" i="13"/>
  <c r="L473" i="13"/>
  <c r="L786" i="13"/>
  <c r="L754" i="13"/>
  <c r="L747" i="13"/>
  <c r="L707" i="13"/>
  <c r="L682" i="13"/>
  <c r="M673" i="13"/>
  <c r="M572" i="13"/>
  <c r="K543" i="13"/>
  <c r="K542" i="13" s="1"/>
  <c r="L542" i="13"/>
  <c r="L528" i="13"/>
  <c r="L513" i="13"/>
  <c r="L336" i="13"/>
  <c r="L245" i="13"/>
  <c r="L230" i="13"/>
  <c r="L216" i="13"/>
  <c r="L209" i="13"/>
  <c r="K209" i="13"/>
  <c r="L201" i="13"/>
  <c r="H12" i="7" l="1"/>
  <c r="H8" i="6"/>
  <c r="H7" i="6" s="1"/>
  <c r="H42" i="6"/>
  <c r="L472" i="13"/>
  <c r="L471" i="13" s="1"/>
  <c r="L590" i="13"/>
  <c r="L479" i="13"/>
  <c r="K786" i="13"/>
  <c r="M165" i="13"/>
  <c r="L106" i="13"/>
  <c r="L84" i="13"/>
  <c r="L77" i="13"/>
  <c r="K77" i="13"/>
  <c r="M48" i="13"/>
  <c r="L37" i="13"/>
  <c r="L32" i="13" s="1"/>
  <c r="L31" i="13" s="1"/>
  <c r="L30" i="13" s="1"/>
  <c r="L15" i="13"/>
  <c r="L14" i="13" s="1"/>
  <c r="L13" i="13" s="1"/>
  <c r="L17" i="13"/>
  <c r="K754" i="13"/>
  <c r="K747" i="13"/>
  <c r="M759" i="13"/>
  <c r="L735" i="13"/>
  <c r="M691" i="13"/>
  <c r="L689" i="13"/>
  <c r="M687" i="13"/>
  <c r="K690" i="13"/>
  <c r="K689" i="13" s="1"/>
  <c r="L670" i="13"/>
  <c r="L669" i="13" s="1"/>
  <c r="K670" i="13"/>
  <c r="K669" i="13" s="1"/>
  <c r="K665" i="13"/>
  <c r="M568" i="13"/>
  <c r="L566" i="13"/>
  <c r="K567" i="13"/>
  <c r="K566" i="13" s="1"/>
  <c r="M560" i="13"/>
  <c r="L558" i="13"/>
  <c r="M556" i="13"/>
  <c r="L554" i="13"/>
  <c r="M552" i="13"/>
  <c r="L550" i="13"/>
  <c r="K559" i="13"/>
  <c r="K558" i="13" s="1"/>
  <c r="K555" i="13"/>
  <c r="M555" i="13" s="1"/>
  <c r="K551" i="13"/>
  <c r="K550" i="13" s="1"/>
  <c r="K497" i="13"/>
  <c r="M417" i="13"/>
  <c r="L415" i="13"/>
  <c r="K416" i="13"/>
  <c r="K415" i="13" s="1"/>
  <c r="M390" i="13"/>
  <c r="L388" i="13"/>
  <c r="L387" i="13" s="1"/>
  <c r="K389" i="13"/>
  <c r="K388" i="13" s="1"/>
  <c r="K387" i="13" s="1"/>
  <c r="L373" i="13"/>
  <c r="K373" i="13"/>
  <c r="L333" i="13"/>
  <c r="K356" i="13"/>
  <c r="K355" i="13" s="1"/>
  <c r="K352" i="13"/>
  <c r="M352" i="13" s="1"/>
  <c r="M357" i="13"/>
  <c r="L355" i="13"/>
  <c r="M353" i="13"/>
  <c r="L351" i="13"/>
  <c r="L269" i="13"/>
  <c r="L268" i="13" s="1"/>
  <c r="M252" i="13"/>
  <c r="M246" i="13"/>
  <c r="M242" i="13"/>
  <c r="L251" i="13"/>
  <c r="K251" i="13"/>
  <c r="K250" i="13" s="1"/>
  <c r="K245" i="13"/>
  <c r="K244" i="13" s="1"/>
  <c r="L244" i="13"/>
  <c r="L241" i="13"/>
  <c r="K241" i="13"/>
  <c r="K240" i="13" s="1"/>
  <c r="M235" i="13"/>
  <c r="L234" i="13"/>
  <c r="L233" i="13" s="1"/>
  <c r="K234" i="13"/>
  <c r="L198" i="13"/>
  <c r="L197" i="13" s="1"/>
  <c r="M199" i="13"/>
  <c r="K198" i="13"/>
  <c r="K197" i="13" s="1"/>
  <c r="K106" i="13"/>
  <c r="K84" i="13"/>
  <c r="K45" i="13"/>
  <c r="M35" i="13"/>
  <c r="M33" i="13"/>
  <c r="K32" i="13"/>
  <c r="L12" i="13" l="1"/>
  <c r="L76" i="13"/>
  <c r="M37" i="13"/>
  <c r="M32" i="13"/>
  <c r="K746" i="13"/>
  <c r="K695" i="13" s="1"/>
  <c r="M689" i="13"/>
  <c r="M690" i="13"/>
  <c r="M566" i="13"/>
  <c r="M567" i="13"/>
  <c r="K554" i="13"/>
  <c r="M554" i="13" s="1"/>
  <c r="M551" i="13"/>
  <c r="M558" i="13"/>
  <c r="M559" i="13"/>
  <c r="M550" i="13"/>
  <c r="M415" i="13"/>
  <c r="M416" i="13"/>
  <c r="M387" i="13"/>
  <c r="M389" i="13"/>
  <c r="M388" i="13"/>
  <c r="M356" i="13"/>
  <c r="K351" i="13"/>
  <c r="M351" i="13" s="1"/>
  <c r="M355" i="13"/>
  <c r="M244" i="13"/>
  <c r="M241" i="13"/>
  <c r="M251" i="13"/>
  <c r="M245" i="13"/>
  <c r="L240" i="13"/>
  <c r="M240" i="13" s="1"/>
  <c r="L250" i="13"/>
  <c r="M250" i="13" s="1"/>
  <c r="M234" i="13"/>
  <c r="M197" i="13"/>
  <c r="M198" i="13"/>
  <c r="K31" i="13"/>
  <c r="K30" i="13" l="1"/>
  <c r="M30" i="13" s="1"/>
  <c r="M31" i="13"/>
  <c r="J75" i="7" l="1"/>
  <c r="J57" i="7"/>
  <c r="I10" i="7"/>
  <c r="J57" i="6"/>
  <c r="J31" i="6"/>
  <c r="I25" i="6"/>
  <c r="I14" i="6"/>
  <c r="I7" i="6"/>
  <c r="F9" i="6"/>
  <c r="C41" i="11" l="1"/>
  <c r="C37" i="11"/>
  <c r="C31" i="11"/>
  <c r="C29" i="11"/>
  <c r="C24" i="11"/>
  <c r="C20" i="11"/>
  <c r="C13" i="11"/>
  <c r="C11" i="11"/>
  <c r="C6" i="11" s="1"/>
  <c r="C7" i="11"/>
  <c r="C6" i="10"/>
  <c r="C6" i="9"/>
  <c r="J3" i="7"/>
  <c r="I3" i="7"/>
  <c r="D6" i="9"/>
  <c r="E6" i="10"/>
  <c r="E6" i="9" l="1"/>
  <c r="J44" i="7" l="1"/>
  <c r="G8" i="9" l="1"/>
  <c r="D37" i="11" l="1"/>
  <c r="D6" i="11" s="1"/>
  <c r="M539" i="13" l="1"/>
  <c r="M784" i="13"/>
  <c r="M780" i="13"/>
  <c r="M773" i="13"/>
  <c r="M769" i="13"/>
  <c r="M764" i="13"/>
  <c r="M757" i="13"/>
  <c r="M755" i="13"/>
  <c r="M752" i="13"/>
  <c r="M748" i="13"/>
  <c r="M743" i="13"/>
  <c r="M737" i="13"/>
  <c r="M733" i="13"/>
  <c r="M729" i="13"/>
  <c r="M725" i="13"/>
  <c r="M721" i="13"/>
  <c r="M717" i="13"/>
  <c r="M712" i="13"/>
  <c r="M707" i="13"/>
  <c r="M703" i="13"/>
  <c r="M699" i="13"/>
  <c r="M680" i="13"/>
  <c r="M671" i="13"/>
  <c r="M666" i="13"/>
  <c r="M658" i="13"/>
  <c r="M651" i="13"/>
  <c r="M646" i="13"/>
  <c r="M642" i="13"/>
  <c r="M638" i="13"/>
  <c r="M634" i="13"/>
  <c r="M630" i="13"/>
  <c r="M626" i="13"/>
  <c r="M622" i="13"/>
  <c r="L582" i="13"/>
  <c r="M616" i="13"/>
  <c r="M611" i="13"/>
  <c r="M602" i="13"/>
  <c r="M595" i="13"/>
  <c r="M588" i="13"/>
  <c r="M586" i="13"/>
  <c r="M584" i="13"/>
  <c r="M579" i="13"/>
  <c r="M564" i="13"/>
  <c r="M548" i="13"/>
  <c r="M544" i="13"/>
  <c r="M535" i="13"/>
  <c r="M531" i="13"/>
  <c r="M529" i="13"/>
  <c r="M522" i="13"/>
  <c r="M518" i="13"/>
  <c r="M513" i="13"/>
  <c r="M509" i="13"/>
  <c r="M505" i="13"/>
  <c r="M491" i="13" l="1"/>
  <c r="M485" i="13"/>
  <c r="M482" i="13"/>
  <c r="M480" i="13"/>
  <c r="M477" i="13"/>
  <c r="M475" i="13"/>
  <c r="M473" i="13"/>
  <c r="M500" i="13"/>
  <c r="M494" i="13"/>
  <c r="M468" i="13"/>
  <c r="M463" i="13"/>
  <c r="M460" i="13"/>
  <c r="M456" i="13"/>
  <c r="L454" i="13"/>
  <c r="M452" i="13"/>
  <c r="M448" i="13"/>
  <c r="M444" i="13"/>
  <c r="M441" i="13"/>
  <c r="M437" i="13"/>
  <c r="M429" i="13"/>
  <c r="M425" i="13"/>
  <c r="M421" i="13"/>
  <c r="M412" i="13"/>
  <c r="M408" i="13"/>
  <c r="M403" i="13"/>
  <c r="M399" i="13"/>
  <c r="M385" i="13"/>
  <c r="M380" i="13"/>
  <c r="L372" i="13"/>
  <c r="M370" i="13"/>
  <c r="M366" i="13"/>
  <c r="M362" i="13"/>
  <c r="M349" i="13"/>
  <c r="M345" i="13"/>
  <c r="M341" i="13"/>
  <c r="M334" i="13"/>
  <c r="M330" i="13"/>
  <c r="M325" i="13"/>
  <c r="M320" i="13"/>
  <c r="M316" i="13"/>
  <c r="M312" i="13"/>
  <c r="M307" i="13"/>
  <c r="M303" i="13"/>
  <c r="M298" i="13"/>
  <c r="M294" i="13"/>
  <c r="M290" i="13"/>
  <c r="M286" i="13"/>
  <c r="M282" i="13"/>
  <c r="M278" i="13"/>
  <c r="M274" i="13"/>
  <c r="M270" i="13"/>
  <c r="M266" i="13"/>
  <c r="M261" i="13"/>
  <c r="M238" i="13"/>
  <c r="M230" i="13"/>
  <c r="L215" i="13"/>
  <c r="M226" i="13"/>
  <c r="M222" i="13"/>
  <c r="M219" i="13"/>
  <c r="M217" i="13"/>
  <c r="M210" i="13"/>
  <c r="M206" i="13"/>
  <c r="M195" i="13"/>
  <c r="M191" i="13"/>
  <c r="M187" i="13"/>
  <c r="M182" i="13"/>
  <c r="M178" i="13"/>
  <c r="M174" i="13"/>
  <c r="M170" i="13"/>
  <c r="M161" i="13"/>
  <c r="M157" i="13"/>
  <c r="M153" i="13"/>
  <c r="M149" i="13"/>
  <c r="M145" i="13"/>
  <c r="M141" i="13"/>
  <c r="M137" i="13"/>
  <c r="M133" i="13"/>
  <c r="M129" i="13"/>
  <c r="M119" i="13"/>
  <c r="M115" i="13"/>
  <c r="M107" i="13"/>
  <c r="M85" i="13"/>
  <c r="M70" i="13"/>
  <c r="M65" i="13"/>
  <c r="M61" i="13"/>
  <c r="M55" i="13"/>
  <c r="M51" i="13"/>
  <c r="M46" i="13"/>
  <c r="M28" i="13"/>
  <c r="M24" i="13"/>
  <c r="M19" i="13"/>
  <c r="M15" i="13"/>
  <c r="M101" i="13"/>
  <c r="M80" i="13"/>
  <c r="M78" i="13"/>
  <c r="M82" i="13"/>
  <c r="M90" i="13"/>
  <c r="M94" i="13"/>
  <c r="M103" i="13"/>
  <c r="M109" i="13"/>
  <c r="K783" i="13"/>
  <c r="K782" i="13" s="1"/>
  <c r="L782" i="13"/>
  <c r="K779" i="13"/>
  <c r="L778" i="13"/>
  <c r="K772" i="13"/>
  <c r="L771" i="13"/>
  <c r="K768" i="13"/>
  <c r="L767" i="13"/>
  <c r="K763" i="13"/>
  <c r="M763" i="13" s="1"/>
  <c r="L762" i="13"/>
  <c r="M754" i="13"/>
  <c r="M747" i="13"/>
  <c r="L746" i="13"/>
  <c r="K742" i="13"/>
  <c r="M742" i="13" s="1"/>
  <c r="L741" i="13"/>
  <c r="K736" i="13"/>
  <c r="M736" i="13" s="1"/>
  <c r="K732" i="13"/>
  <c r="M732" i="13" s="1"/>
  <c r="L731" i="13"/>
  <c r="K728" i="13"/>
  <c r="M728" i="13" s="1"/>
  <c r="L727" i="13"/>
  <c r="K724" i="13"/>
  <c r="M724" i="13" s="1"/>
  <c r="L723" i="13"/>
  <c r="K720" i="13"/>
  <c r="M720" i="13" s="1"/>
  <c r="L719" i="13"/>
  <c r="K716" i="13"/>
  <c r="M716" i="13" s="1"/>
  <c r="K711" i="13"/>
  <c r="M711" i="13" s="1"/>
  <c r="L710" i="13"/>
  <c r="K706" i="13"/>
  <c r="M706" i="13" s="1"/>
  <c r="L705" i="13"/>
  <c r="K702" i="13"/>
  <c r="M702" i="13" s="1"/>
  <c r="L701" i="13"/>
  <c r="K698" i="13"/>
  <c r="M698" i="13" s="1"/>
  <c r="L697" i="13"/>
  <c r="K686" i="13"/>
  <c r="M686" i="13" s="1"/>
  <c r="L662" i="13"/>
  <c r="K679" i="13"/>
  <c r="M679" i="13" s="1"/>
  <c r="L678" i="13"/>
  <c r="M670" i="13"/>
  <c r="L664" i="13"/>
  <c r="K657" i="13"/>
  <c r="M657" i="13" s="1"/>
  <c r="L656" i="13"/>
  <c r="L654" i="13" s="1"/>
  <c r="L801" i="13" s="1"/>
  <c r="K650" i="13"/>
  <c r="L649" i="13"/>
  <c r="L648" i="13" s="1"/>
  <c r="K645" i="13"/>
  <c r="M645" i="13" s="1"/>
  <c r="L644" i="13"/>
  <c r="K641" i="13"/>
  <c r="M641" i="13" s="1"/>
  <c r="L640" i="13"/>
  <c r="K637" i="13"/>
  <c r="M637" i="13" s="1"/>
  <c r="L636" i="13"/>
  <c r="K633" i="13"/>
  <c r="M633" i="13" s="1"/>
  <c r="L632" i="13"/>
  <c r="L618" i="13" s="1"/>
  <c r="K629" i="13"/>
  <c r="M629" i="13" s="1"/>
  <c r="L628" i="13"/>
  <c r="K625" i="13"/>
  <c r="M625" i="13" s="1"/>
  <c r="L624" i="13"/>
  <c r="K621" i="13"/>
  <c r="K620" i="13" s="1"/>
  <c r="L620" i="13"/>
  <c r="K615" i="13"/>
  <c r="M615" i="13" s="1"/>
  <c r="K590" i="13"/>
  <c r="M590" i="13" s="1"/>
  <c r="K583" i="13"/>
  <c r="L581" i="13"/>
  <c r="K578" i="13"/>
  <c r="K577" i="13" s="1"/>
  <c r="L577" i="13"/>
  <c r="K571" i="13"/>
  <c r="L570" i="13"/>
  <c r="K563" i="13"/>
  <c r="L562" i="13"/>
  <c r="K547" i="13"/>
  <c r="L546" i="13"/>
  <c r="K538" i="13"/>
  <c r="M538" i="13" s="1"/>
  <c r="L537" i="13"/>
  <c r="K534" i="13"/>
  <c r="K533" i="13" s="1"/>
  <c r="L533" i="13"/>
  <c r="K528" i="13"/>
  <c r="M528" i="13" s="1"/>
  <c r="L527" i="13"/>
  <c r="K521" i="13"/>
  <c r="M521" i="13" s="1"/>
  <c r="L520" i="13"/>
  <c r="K517" i="13"/>
  <c r="M517" i="13" s="1"/>
  <c r="L516" i="13"/>
  <c r="K512" i="13"/>
  <c r="M512" i="13" s="1"/>
  <c r="L511" i="13"/>
  <c r="K508" i="13"/>
  <c r="M508" i="13" s="1"/>
  <c r="L507" i="13"/>
  <c r="K504" i="13"/>
  <c r="M504" i="13" s="1"/>
  <c r="L503" i="13"/>
  <c r="M497" i="13"/>
  <c r="K493" i="13"/>
  <c r="M493" i="13" s="1"/>
  <c r="K479" i="13"/>
  <c r="K472" i="13"/>
  <c r="M472" i="13" s="1"/>
  <c r="L470" i="13"/>
  <c r="K467" i="13"/>
  <c r="L466" i="13"/>
  <c r="L465" i="13" s="1"/>
  <c r="K462" i="13"/>
  <c r="M462" i="13" s="1"/>
  <c r="K459" i="13"/>
  <c r="M459" i="13" s="1"/>
  <c r="L458" i="13"/>
  <c r="K455" i="13"/>
  <c r="K451" i="13"/>
  <c r="K450" i="13" s="1"/>
  <c r="L450" i="13"/>
  <c r="K447" i="13"/>
  <c r="K446" i="13" s="1"/>
  <c r="L446" i="13"/>
  <c r="K443" i="13"/>
  <c r="M443" i="13" s="1"/>
  <c r="K440" i="13"/>
  <c r="L439" i="13"/>
  <c r="K436" i="13"/>
  <c r="K435" i="13" s="1"/>
  <c r="L435" i="13"/>
  <c r="K428" i="13"/>
  <c r="K427" i="13" s="1"/>
  <c r="L427" i="13"/>
  <c r="K424" i="13"/>
  <c r="L423" i="13"/>
  <c r="K420" i="13"/>
  <c r="K419" i="13" s="1"/>
  <c r="L419" i="13"/>
  <c r="K411" i="13"/>
  <c r="L410" i="13"/>
  <c r="K407" i="13"/>
  <c r="K406" i="13" s="1"/>
  <c r="L406" i="13"/>
  <c r="K402" i="13"/>
  <c r="M402" i="13" s="1"/>
  <c r="L401" i="13"/>
  <c r="K398" i="13"/>
  <c r="M398" i="13" s="1"/>
  <c r="L397" i="13"/>
  <c r="L394" i="13" s="1"/>
  <c r="K384" i="13"/>
  <c r="M384" i="13" s="1"/>
  <c r="L383" i="13"/>
  <c r="K379" i="13"/>
  <c r="M379" i="13" s="1"/>
  <c r="L378" i="13"/>
  <c r="L377" i="13" s="1"/>
  <c r="K369" i="13"/>
  <c r="K368" i="13" s="1"/>
  <c r="L368" i="13"/>
  <c r="K365" i="13"/>
  <c r="K364" i="13" s="1"/>
  <c r="L364" i="13"/>
  <c r="K361" i="13"/>
  <c r="K360" i="13" s="1"/>
  <c r="L360" i="13"/>
  <c r="K348" i="13"/>
  <c r="M348" i="13" s="1"/>
  <c r="L347" i="13"/>
  <c r="L255" i="13" s="1"/>
  <c r="K344" i="13"/>
  <c r="M344" i="13" s="1"/>
  <c r="L343" i="13"/>
  <c r="K340" i="13"/>
  <c r="M340" i="13" s="1"/>
  <c r="K333" i="13"/>
  <c r="K332" i="13" s="1"/>
  <c r="L332" i="13"/>
  <c r="K329" i="13"/>
  <c r="K328" i="13" s="1"/>
  <c r="L328" i="13"/>
  <c r="K324" i="13"/>
  <c r="K323" i="13" s="1"/>
  <c r="K322" i="13" s="1"/>
  <c r="L323" i="13"/>
  <c r="K319" i="13"/>
  <c r="L318" i="13"/>
  <c r="K315" i="13"/>
  <c r="M315" i="13" s="1"/>
  <c r="L314" i="13"/>
  <c r="K311" i="13"/>
  <c r="L310" i="13"/>
  <c r="K306" i="13"/>
  <c r="K305" i="13" s="1"/>
  <c r="L305" i="13"/>
  <c r="K302" i="13"/>
  <c r="M302" i="13" s="1"/>
  <c r="L301" i="13"/>
  <c r="K297" i="13"/>
  <c r="M297" i="13" s="1"/>
  <c r="L296" i="13"/>
  <c r="K293" i="13"/>
  <c r="M293" i="13" s="1"/>
  <c r="L292" i="13"/>
  <c r="K289" i="13"/>
  <c r="M289" i="13" s="1"/>
  <c r="L288" i="13"/>
  <c r="K285" i="13"/>
  <c r="K284" i="13" s="1"/>
  <c r="L284" i="13"/>
  <c r="K281" i="13"/>
  <c r="K280" i="13" s="1"/>
  <c r="L280" i="13"/>
  <c r="K277" i="13"/>
  <c r="K276" i="13" s="1"/>
  <c r="L276" i="13"/>
  <c r="K273" i="13"/>
  <c r="K272" i="13" s="1"/>
  <c r="L272" i="13"/>
  <c r="K269" i="13"/>
  <c r="K265" i="13"/>
  <c r="K264" i="13" s="1"/>
  <c r="L264" i="13"/>
  <c r="K260" i="13"/>
  <c r="K259" i="13" s="1"/>
  <c r="L259" i="13"/>
  <c r="K237" i="13"/>
  <c r="K229" i="13"/>
  <c r="M229" i="13" s="1"/>
  <c r="L228" i="13"/>
  <c r="K225" i="13"/>
  <c r="M225" i="13" s="1"/>
  <c r="L224" i="13"/>
  <c r="K221" i="13"/>
  <c r="M221" i="13" s="1"/>
  <c r="K216" i="13"/>
  <c r="L208" i="13"/>
  <c r="K205" i="13"/>
  <c r="K194" i="13"/>
  <c r="L193" i="13"/>
  <c r="K190" i="13"/>
  <c r="L189" i="13"/>
  <c r="K186" i="13"/>
  <c r="L185" i="13"/>
  <c r="K181" i="13"/>
  <c r="M181" i="13" s="1"/>
  <c r="L180" i="13"/>
  <c r="K177" i="13"/>
  <c r="K176" i="13" s="1"/>
  <c r="L176" i="13"/>
  <c r="K173" i="13"/>
  <c r="K172" i="13" s="1"/>
  <c r="L172" i="13"/>
  <c r="K169" i="13"/>
  <c r="M169" i="13" s="1"/>
  <c r="L168" i="13"/>
  <c r="K164" i="13"/>
  <c r="M164" i="13" s="1"/>
  <c r="L163" i="13"/>
  <c r="K160" i="13"/>
  <c r="M160" i="13" s="1"/>
  <c r="L159" i="13"/>
  <c r="K156" i="13"/>
  <c r="M156" i="13" s="1"/>
  <c r="L155" i="13"/>
  <c r="K152" i="13"/>
  <c r="L151" i="13"/>
  <c r="K148" i="13"/>
  <c r="M148" i="13" s="1"/>
  <c r="L147" i="13"/>
  <c r="K144" i="13"/>
  <c r="M144" i="13" s="1"/>
  <c r="L143" i="13"/>
  <c r="K140" i="13"/>
  <c r="M140" i="13" s="1"/>
  <c r="L139" i="13"/>
  <c r="K136" i="13"/>
  <c r="L135" i="13"/>
  <c r="K132" i="13"/>
  <c r="M132" i="13" s="1"/>
  <c r="L131" i="13"/>
  <c r="K128" i="13"/>
  <c r="M128" i="13" s="1"/>
  <c r="L127" i="13"/>
  <c r="K114" i="13"/>
  <c r="L113" i="13"/>
  <c r="M84" i="13"/>
  <c r="M77" i="13"/>
  <c r="K69" i="13"/>
  <c r="M69" i="13" s="1"/>
  <c r="L68" i="13"/>
  <c r="K64" i="13"/>
  <c r="M64" i="13" s="1"/>
  <c r="L63" i="13"/>
  <c r="L42" i="13" s="1"/>
  <c r="K60" i="13"/>
  <c r="M60" i="13" s="1"/>
  <c r="L59" i="13"/>
  <c r="K50" i="13"/>
  <c r="M50" i="13" s="1"/>
  <c r="K27" i="13"/>
  <c r="L26" i="13"/>
  <c r="K23" i="13"/>
  <c r="L22" i="13"/>
  <c r="L21" i="13" s="1"/>
  <c r="L9" i="13" s="1"/>
  <c r="K18" i="13"/>
  <c r="M18" i="13" s="1"/>
  <c r="K14" i="13"/>
  <c r="M14" i="13" s="1"/>
  <c r="L777" i="13" l="1"/>
  <c r="L776" i="13"/>
  <c r="K570" i="13"/>
  <c r="M571" i="13"/>
  <c r="L575" i="13"/>
  <c r="L803" i="13" s="1"/>
  <c r="L668" i="13"/>
  <c r="L661" i="13"/>
  <c r="L797" i="13" s="1"/>
  <c r="L619" i="13"/>
  <c r="L541" i="13"/>
  <c r="L525" i="13"/>
  <c r="L257" i="13"/>
  <c r="L405" i="13"/>
  <c r="L395" i="13"/>
  <c r="L414" i="13"/>
  <c r="L256" i="13"/>
  <c r="L327" i="13"/>
  <c r="L359" i="13"/>
  <c r="K359" i="13"/>
  <c r="L300" i="13"/>
  <c r="L309" i="13"/>
  <c r="L167" i="13"/>
  <c r="L124" i="13"/>
  <c r="L799" i="13" s="1"/>
  <c r="L258" i="13"/>
  <c r="L263" i="13"/>
  <c r="L184" i="13"/>
  <c r="M269" i="13"/>
  <c r="K268" i="13"/>
  <c r="L10" i="13"/>
  <c r="L11" i="13"/>
  <c r="L74" i="13"/>
  <c r="L75" i="13"/>
  <c r="L73" i="13" s="1"/>
  <c r="L72" i="13" s="1"/>
  <c r="L43" i="13"/>
  <c r="L40" i="13" s="1"/>
  <c r="L41" i="13"/>
  <c r="L125" i="13"/>
  <c r="L126" i="13"/>
  <c r="L214" i="13"/>
  <c r="L123" i="13"/>
  <c r="M237" i="13"/>
  <c r="K233" i="13"/>
  <c r="M233" i="13" s="1"/>
  <c r="K576" i="13"/>
  <c r="M332" i="13"/>
  <c r="M333" i="13"/>
  <c r="K741" i="13"/>
  <c r="K740" i="13" s="1"/>
  <c r="K503" i="13"/>
  <c r="M503" i="13" s="1"/>
  <c r="K44" i="13"/>
  <c r="M44" i="13" s="1"/>
  <c r="M281" i="13"/>
  <c r="K168" i="13"/>
  <c r="M168" i="13" s="1"/>
  <c r="K215" i="13"/>
  <c r="M534" i="13"/>
  <c r="M280" i="13"/>
  <c r="M407" i="13"/>
  <c r="M669" i="13"/>
  <c r="M173" i="13"/>
  <c r="K397" i="13"/>
  <c r="K394" i="13" s="1"/>
  <c r="K507" i="13"/>
  <c r="M507" i="13" s="1"/>
  <c r="M216" i="13"/>
  <c r="K516" i="13"/>
  <c r="M516" i="13" s="1"/>
  <c r="K735" i="13"/>
  <c r="M735" i="13" s="1"/>
  <c r="K127" i="13"/>
  <c r="M127" i="13" s="1"/>
  <c r="L396" i="13"/>
  <c r="K715" i="13"/>
  <c r="M715" i="13" s="1"/>
  <c r="M364" i="13"/>
  <c r="M570" i="13"/>
  <c r="K13" i="13"/>
  <c r="M45" i="13"/>
  <c r="M259" i="13"/>
  <c r="K296" i="13"/>
  <c r="M296" i="13" s="1"/>
  <c r="L432" i="13"/>
  <c r="K527" i="13"/>
  <c r="K582" i="13"/>
  <c r="M582" i="13" s="1"/>
  <c r="M621" i="13"/>
  <c r="K628" i="13"/>
  <c r="M628" i="13" s="1"/>
  <c r="K636" i="13"/>
  <c r="M636" i="13" s="1"/>
  <c r="K682" i="13"/>
  <c r="M682" i="13" s="1"/>
  <c r="K723" i="13"/>
  <c r="M723" i="13" s="1"/>
  <c r="M177" i="13"/>
  <c r="K228" i="13"/>
  <c r="M228" i="13" s="1"/>
  <c r="L526" i="13"/>
  <c r="K624" i="13"/>
  <c r="M624" i="13" s="1"/>
  <c r="K632" i="13"/>
  <c r="K656" i="13"/>
  <c r="M656" i="13" s="1"/>
  <c r="K678" i="13"/>
  <c r="M620" i="13"/>
  <c r="K180" i="13"/>
  <c r="M180" i="13" s="1"/>
  <c r="K401" i="13"/>
  <c r="M329" i="13"/>
  <c r="K520" i="13"/>
  <c r="M520" i="13" s="1"/>
  <c r="M578" i="13"/>
  <c r="M583" i="13"/>
  <c r="K697" i="13"/>
  <c r="K705" i="13"/>
  <c r="M705" i="13" s="1"/>
  <c r="L775" i="13"/>
  <c r="K17" i="13"/>
  <c r="M17" i="13" s="1"/>
  <c r="K258" i="13"/>
  <c r="K336" i="13"/>
  <c r="M336" i="13" s="1"/>
  <c r="M365" i="13"/>
  <c r="L382" i="13"/>
  <c r="L655" i="13"/>
  <c r="K710" i="13"/>
  <c r="M710" i="13" s="1"/>
  <c r="L740" i="13"/>
  <c r="M782" i="13"/>
  <c r="K131" i="13"/>
  <c r="M131" i="13" s="1"/>
  <c r="K139" i="13"/>
  <c r="M139" i="13" s="1"/>
  <c r="K155" i="13"/>
  <c r="M155" i="13" s="1"/>
  <c r="K163" i="13"/>
  <c r="M163" i="13" s="1"/>
  <c r="M176" i="13"/>
  <c r="K224" i="13"/>
  <c r="M224" i="13" s="1"/>
  <c r="M276" i="13"/>
  <c r="M284" i="13"/>
  <c r="K288" i="13"/>
  <c r="M288" i="13" s="1"/>
  <c r="K301" i="13"/>
  <c r="M328" i="13"/>
  <c r="K378" i="13"/>
  <c r="K377" i="13" s="1"/>
  <c r="M377" i="13" s="1"/>
  <c r="K383" i="13"/>
  <c r="K382" i="13" s="1"/>
  <c r="M420" i="13"/>
  <c r="K511" i="13"/>
  <c r="M511" i="13" s="1"/>
  <c r="K640" i="13"/>
  <c r="M640" i="13" s="1"/>
  <c r="L696" i="13"/>
  <c r="K731" i="13"/>
  <c r="M731" i="13" s="1"/>
  <c r="M577" i="13"/>
  <c r="K68" i="13"/>
  <c r="M68" i="13" s="1"/>
  <c r="K143" i="13"/>
  <c r="M143" i="13" s="1"/>
  <c r="M152" i="13"/>
  <c r="K151" i="13"/>
  <c r="M151" i="13" s="1"/>
  <c r="M260" i="13"/>
  <c r="K410" i="13"/>
  <c r="M410" i="13" s="1"/>
  <c r="M411" i="13"/>
  <c r="K701" i="13"/>
  <c r="M701" i="13" s="1"/>
  <c r="K762" i="13"/>
  <c r="K761" i="13" s="1"/>
  <c r="K147" i="13"/>
  <c r="M147" i="13" s="1"/>
  <c r="K63" i="13"/>
  <c r="K42" i="13" s="1"/>
  <c r="M42" i="13" s="1"/>
  <c r="K159" i="13"/>
  <c r="M159" i="13" s="1"/>
  <c r="M172" i="13"/>
  <c r="M209" i="13"/>
  <c r="K208" i="13"/>
  <c r="M369" i="13"/>
  <c r="K372" i="13"/>
  <c r="M372" i="13" s="1"/>
  <c r="M451" i="13"/>
  <c r="K454" i="13"/>
  <c r="M454" i="13" s="1"/>
  <c r="M455" i="13"/>
  <c r="L576" i="13"/>
  <c r="K727" i="13"/>
  <c r="M727" i="13" s="1"/>
  <c r="M746" i="13"/>
  <c r="K778" i="13"/>
  <c r="M779" i="13"/>
  <c r="M136" i="13"/>
  <c r="K135" i="13"/>
  <c r="K59" i="13"/>
  <c r="M59" i="13" s="1"/>
  <c r="M285" i="13"/>
  <c r="K292" i="13"/>
  <c r="M292" i="13" s="1"/>
  <c r="M311" i="13"/>
  <c r="K310" i="13"/>
  <c r="K318" i="13"/>
  <c r="M318" i="13" s="1"/>
  <c r="M319" i="13"/>
  <c r="M450" i="13"/>
  <c r="L502" i="13"/>
  <c r="K644" i="13"/>
  <c r="K649" i="13"/>
  <c r="K648" i="13" s="1"/>
  <c r="M648" i="13" s="1"/>
  <c r="M650" i="13"/>
  <c r="K719" i="13"/>
  <c r="M719" i="13" s="1"/>
  <c r="M368" i="13"/>
  <c r="K439" i="13"/>
  <c r="M439" i="13" s="1"/>
  <c r="M446" i="13"/>
  <c r="L695" i="13"/>
  <c r="L745" i="13"/>
  <c r="L761" i="13"/>
  <c r="M783" i="13"/>
  <c r="M406" i="13"/>
  <c r="M440" i="13"/>
  <c r="M447" i="13"/>
  <c r="K458" i="13"/>
  <c r="M458" i="13" s="1"/>
  <c r="K537" i="13"/>
  <c r="M537" i="13" s="1"/>
  <c r="M533" i="13"/>
  <c r="M264" i="13"/>
  <c r="K343" i="13"/>
  <c r="M343" i="13" s="1"/>
  <c r="M106" i="13"/>
  <c r="K76" i="13"/>
  <c r="K113" i="13"/>
  <c r="M113" i="13" s="1"/>
  <c r="M114" i="13"/>
  <c r="K185" i="13"/>
  <c r="M185" i="13" s="1"/>
  <c r="M186" i="13"/>
  <c r="K189" i="13"/>
  <c r="M189" i="13" s="1"/>
  <c r="M190" i="13"/>
  <c r="K193" i="13"/>
  <c r="M193" i="13" s="1"/>
  <c r="M194" i="13"/>
  <c r="K201" i="13"/>
  <c r="M205" i="13"/>
  <c r="K423" i="13"/>
  <c r="K414" i="13" s="1"/>
  <c r="M424" i="13"/>
  <c r="K22" i="13"/>
  <c r="M22" i="13" s="1"/>
  <c r="M23" i="13"/>
  <c r="K26" i="13"/>
  <c r="M26" i="13" s="1"/>
  <c r="M27" i="13"/>
  <c r="M305" i="13"/>
  <c r="M273" i="13"/>
  <c r="K314" i="13"/>
  <c r="M324" i="13"/>
  <c r="K347" i="13"/>
  <c r="M347" i="13" s="1"/>
  <c r="M361" i="13"/>
  <c r="M428" i="13"/>
  <c r="M436" i="13"/>
  <c r="L433" i="13"/>
  <c r="L766" i="13"/>
  <c r="L694" i="13"/>
  <c r="L804" i="13" s="1"/>
  <c r="M419" i="13"/>
  <c r="K664" i="13"/>
  <c r="M665" i="13"/>
  <c r="M265" i="13"/>
  <c r="M272" i="13"/>
  <c r="M277" i="13"/>
  <c r="M306" i="13"/>
  <c r="L322" i="13"/>
  <c r="M322" i="13" s="1"/>
  <c r="M323" i="13"/>
  <c r="M360" i="13"/>
  <c r="M427" i="13"/>
  <c r="L434" i="13"/>
  <c r="M435" i="13"/>
  <c r="K466" i="13"/>
  <c r="M467" i="13"/>
  <c r="K471" i="13"/>
  <c r="K470" i="13" s="1"/>
  <c r="M470" i="13" s="1"/>
  <c r="M479" i="13"/>
  <c r="K562" i="13"/>
  <c r="M562" i="13" s="1"/>
  <c r="M563" i="13"/>
  <c r="M543" i="13"/>
  <c r="K546" i="13"/>
  <c r="M546" i="13" s="1"/>
  <c r="M547" i="13"/>
  <c r="L663" i="13"/>
  <c r="K767" i="13"/>
  <c r="M767" i="13" s="1"/>
  <c r="M768" i="13"/>
  <c r="K771" i="13"/>
  <c r="M771" i="13" s="1"/>
  <c r="M772" i="13"/>
  <c r="K776" i="13" l="1"/>
  <c r="K777" i="13"/>
  <c r="K775" i="13" s="1"/>
  <c r="L800" i="13"/>
  <c r="M697" i="13"/>
  <c r="K694" i="13"/>
  <c r="L798" i="13"/>
  <c r="L802" i="13"/>
  <c r="K575" i="13"/>
  <c r="K803" i="13" s="1"/>
  <c r="L795" i="13"/>
  <c r="M664" i="13"/>
  <c r="K661" i="13"/>
  <c r="K797" i="13" s="1"/>
  <c r="M678" i="13"/>
  <c r="K668" i="13"/>
  <c r="M668" i="13" s="1"/>
  <c r="K619" i="13"/>
  <c r="M619" i="13" s="1"/>
  <c r="K525" i="13"/>
  <c r="M525" i="13" s="1"/>
  <c r="K541" i="13"/>
  <c r="L393" i="13"/>
  <c r="M378" i="13"/>
  <c r="K395" i="13"/>
  <c r="M395" i="13" s="1"/>
  <c r="K405" i="13"/>
  <c r="M405" i="13" s="1"/>
  <c r="M762" i="13"/>
  <c r="K257" i="13"/>
  <c r="M257" i="13" s="1"/>
  <c r="K256" i="13"/>
  <c r="M256" i="13" s="1"/>
  <c r="L254" i="13"/>
  <c r="K255" i="13"/>
  <c r="M255" i="13" s="1"/>
  <c r="M268" i="13"/>
  <c r="K327" i="13"/>
  <c r="M327" i="13" s="1"/>
  <c r="M310" i="13"/>
  <c r="K309" i="13"/>
  <c r="M309" i="13" s="1"/>
  <c r="M301" i="13"/>
  <c r="K300" i="13"/>
  <c r="M300" i="13" s="1"/>
  <c r="K263" i="13"/>
  <c r="L122" i="13"/>
  <c r="M215" i="13"/>
  <c r="K123" i="13"/>
  <c r="M123" i="13" s="1"/>
  <c r="K214" i="13"/>
  <c r="M214" i="13" s="1"/>
  <c r="L8" i="13"/>
  <c r="M208" i="13"/>
  <c r="K184" i="13"/>
  <c r="M201" i="13"/>
  <c r="K124" i="13"/>
  <c r="K799" i="13" s="1"/>
  <c r="K10" i="13"/>
  <c r="M10" i="13" s="1"/>
  <c r="M632" i="13"/>
  <c r="K618" i="13"/>
  <c r="M527" i="13"/>
  <c r="M258" i="13"/>
  <c r="M741" i="13"/>
  <c r="M740" i="13"/>
  <c r="L574" i="13"/>
  <c r="M423" i="13"/>
  <c r="M761" i="13"/>
  <c r="M576" i="13"/>
  <c r="L524" i="13"/>
  <c r="K581" i="13"/>
  <c r="M581" i="13" s="1"/>
  <c r="K662" i="13"/>
  <c r="M778" i="13"/>
  <c r="K396" i="13"/>
  <c r="M13" i="13"/>
  <c r="M397" i="13"/>
  <c r="M394" i="13"/>
  <c r="M401" i="13"/>
  <c r="K167" i="13"/>
  <c r="M167" i="13" s="1"/>
  <c r="K12" i="13"/>
  <c r="K432" i="13"/>
  <c r="M432" i="13" s="1"/>
  <c r="M776" i="13"/>
  <c r="K654" i="13"/>
  <c r="K655" i="13"/>
  <c r="K526" i="13"/>
  <c r="K502" i="13"/>
  <c r="M502" i="13" s="1"/>
  <c r="M471" i="13"/>
  <c r="M777" i="13"/>
  <c r="M373" i="13"/>
  <c r="L653" i="13"/>
  <c r="M382" i="13"/>
  <c r="M383" i="13"/>
  <c r="M649" i="13"/>
  <c r="K434" i="13"/>
  <c r="M434" i="13" s="1"/>
  <c r="M135" i="13"/>
  <c r="K126" i="13"/>
  <c r="M126" i="13" s="1"/>
  <c r="K125" i="13"/>
  <c r="M125" i="13" s="1"/>
  <c r="K696" i="13"/>
  <c r="L693" i="13"/>
  <c r="M644" i="13"/>
  <c r="M359" i="13"/>
  <c r="K433" i="13"/>
  <c r="M433" i="13" s="1"/>
  <c r="M414" i="13"/>
  <c r="K43" i="13"/>
  <c r="K745" i="13"/>
  <c r="M745" i="13" s="1"/>
  <c r="M695" i="13"/>
  <c r="K41" i="13"/>
  <c r="M41" i="13" s="1"/>
  <c r="M63" i="13"/>
  <c r="K663" i="13"/>
  <c r="L660" i="13"/>
  <c r="K74" i="13"/>
  <c r="M74" i="13" s="1"/>
  <c r="M76" i="13"/>
  <c r="K75" i="13"/>
  <c r="K73" i="13" s="1"/>
  <c r="K72" i="13" s="1"/>
  <c r="M72" i="13" s="1"/>
  <c r="L431" i="13"/>
  <c r="M314" i="13"/>
  <c r="M542" i="13"/>
  <c r="K465" i="13"/>
  <c r="M466" i="13"/>
  <c r="K766" i="13"/>
  <c r="M766" i="13" s="1"/>
  <c r="K21" i="13"/>
  <c r="K11" i="13"/>
  <c r="L805" i="13" l="1"/>
  <c r="M575" i="13"/>
  <c r="M696" i="13"/>
  <c r="K693" i="13"/>
  <c r="M693" i="13" s="1"/>
  <c r="M526" i="13"/>
  <c r="K524" i="13"/>
  <c r="M524" i="13" s="1"/>
  <c r="L392" i="13"/>
  <c r="M396" i="13"/>
  <c r="K393" i="13"/>
  <c r="M393" i="13" s="1"/>
  <c r="K254" i="13"/>
  <c r="M254" i="13" s="1"/>
  <c r="M263" i="13"/>
  <c r="L121" i="13"/>
  <c r="K9" i="13"/>
  <c r="M9" i="13" s="1"/>
  <c r="K804" i="13"/>
  <c r="M804" i="13" s="1"/>
  <c r="M618" i="13"/>
  <c r="M803" i="13"/>
  <c r="K574" i="13"/>
  <c r="M574" i="13" s="1"/>
  <c r="K660" i="13"/>
  <c r="M660" i="13" s="1"/>
  <c r="M12" i="13"/>
  <c r="M797" i="13"/>
  <c r="M661" i="13"/>
  <c r="M775" i="13"/>
  <c r="M694" i="13"/>
  <c r="K802" i="13"/>
  <c r="M802" i="13" s="1"/>
  <c r="K653" i="13"/>
  <c r="M653" i="13" s="1"/>
  <c r="M655" i="13"/>
  <c r="K122" i="13"/>
  <c r="M122" i="13" s="1"/>
  <c r="K798" i="13"/>
  <c r="M798" i="13" s="1"/>
  <c r="K801" i="13"/>
  <c r="M801" i="13" s="1"/>
  <c r="M654" i="13"/>
  <c r="K795" i="13"/>
  <c r="M795" i="13" s="1"/>
  <c r="M799" i="13"/>
  <c r="K40" i="13"/>
  <c r="M43" i="13"/>
  <c r="M541" i="13"/>
  <c r="M75" i="13"/>
  <c r="M124" i="13"/>
  <c r="M11" i="13"/>
  <c r="M184" i="13"/>
  <c r="K800" i="13"/>
  <c r="M800" i="13" s="1"/>
  <c r="M465" i="13"/>
  <c r="K431" i="13"/>
  <c r="M73" i="13"/>
  <c r="M21" i="13"/>
  <c r="M663" i="13"/>
  <c r="K392" i="13" l="1"/>
  <c r="M392" i="13" s="1"/>
  <c r="M40" i="13"/>
  <c r="K8" i="13"/>
  <c r="M8" i="13" s="1"/>
  <c r="M431" i="13"/>
  <c r="K121" i="13"/>
  <c r="M121" i="13" s="1"/>
  <c r="K805" i="13"/>
  <c r="M805" i="13" s="1"/>
  <c r="I97" i="7" l="1"/>
  <c r="I94" i="7"/>
  <c r="I95" i="7"/>
  <c r="I96" i="7"/>
  <c r="I92" i="7"/>
  <c r="I58" i="7"/>
  <c r="I57" i="7"/>
  <c r="I75" i="7" l="1"/>
  <c r="I70" i="6" l="1"/>
  <c r="I64" i="6"/>
  <c r="I63" i="6"/>
  <c r="I62" i="6"/>
  <c r="I24" i="6"/>
  <c r="I21" i="6"/>
  <c r="I16" i="6"/>
  <c r="I15" i="6"/>
  <c r="I13" i="6"/>
  <c r="G42" i="11" l="1"/>
  <c r="G43" i="11"/>
  <c r="G39" i="11"/>
  <c r="G34" i="11"/>
  <c r="G35" i="11"/>
  <c r="G9" i="11"/>
  <c r="E24" i="11" l="1"/>
  <c r="E41" i="11"/>
  <c r="D13" i="11" l="1"/>
  <c r="D20" i="11"/>
  <c r="D24" i="11"/>
  <c r="D31" i="11"/>
  <c r="D41" i="11"/>
  <c r="J90" i="7" l="1"/>
  <c r="I90" i="7"/>
  <c r="J61" i="6" l="1"/>
  <c r="I65" i="6"/>
  <c r="I61" i="6"/>
  <c r="J7" i="6"/>
  <c r="I8" i="6"/>
  <c r="G46" i="11" l="1"/>
  <c r="F46" i="11"/>
  <c r="G45" i="11"/>
  <c r="F45" i="11"/>
  <c r="G44" i="11"/>
  <c r="F44" i="11"/>
  <c r="G38" i="11"/>
  <c r="F38" i="11"/>
  <c r="E37" i="11"/>
  <c r="G33" i="11"/>
  <c r="F33" i="11"/>
  <c r="G32" i="11"/>
  <c r="F32" i="11"/>
  <c r="E31" i="11"/>
  <c r="G30" i="11"/>
  <c r="F30" i="11"/>
  <c r="E29" i="11"/>
  <c r="F29" i="11" s="1"/>
  <c r="D29" i="11"/>
  <c r="G28" i="11"/>
  <c r="F28" i="11"/>
  <c r="G26" i="11"/>
  <c r="F26" i="11"/>
  <c r="F24" i="11"/>
  <c r="G22" i="11"/>
  <c r="F22" i="11"/>
  <c r="G21" i="11"/>
  <c r="F21" i="11"/>
  <c r="E20" i="11"/>
  <c r="G19" i="11"/>
  <c r="F19" i="11"/>
  <c r="G15" i="11"/>
  <c r="F15" i="11"/>
  <c r="G14" i="11"/>
  <c r="F14" i="11"/>
  <c r="E13" i="11"/>
  <c r="F13" i="11" s="1"/>
  <c r="G12" i="11"/>
  <c r="F12" i="11"/>
  <c r="E11" i="11"/>
  <c r="F11" i="11" s="1"/>
  <c r="D11" i="11"/>
  <c r="G10" i="11"/>
  <c r="G8" i="11"/>
  <c r="F8" i="11"/>
  <c r="E7" i="11"/>
  <c r="F7" i="11" s="1"/>
  <c r="J98" i="7"/>
  <c r="I98" i="7"/>
  <c r="J96" i="7"/>
  <c r="J95" i="7"/>
  <c r="J92" i="7"/>
  <c r="I91" i="7"/>
  <c r="I86" i="7"/>
  <c r="J85" i="7"/>
  <c r="I85" i="7"/>
  <c r="I84" i="7"/>
  <c r="I83" i="7"/>
  <c r="I82" i="7"/>
  <c r="J80" i="7"/>
  <c r="I80" i="7"/>
  <c r="J79" i="7"/>
  <c r="I79" i="7"/>
  <c r="J77" i="7"/>
  <c r="J76" i="7"/>
  <c r="J73" i="7"/>
  <c r="J71" i="7"/>
  <c r="I70" i="7"/>
  <c r="J69" i="7"/>
  <c r="I69" i="7"/>
  <c r="I68" i="7"/>
  <c r="J67" i="7"/>
  <c r="I67" i="7"/>
  <c r="J66" i="7"/>
  <c r="I66" i="7"/>
  <c r="I65" i="7"/>
  <c r="I64" i="7"/>
  <c r="J63" i="7"/>
  <c r="I63" i="7"/>
  <c r="J62" i="7"/>
  <c r="I62" i="7"/>
  <c r="I61" i="7"/>
  <c r="J60" i="7"/>
  <c r="I60" i="7"/>
  <c r="J56" i="7"/>
  <c r="I56" i="7"/>
  <c r="J53" i="7"/>
  <c r="I52" i="7"/>
  <c r="J51" i="7"/>
  <c r="I51" i="7"/>
  <c r="J50" i="7"/>
  <c r="I50" i="7"/>
  <c r="I49" i="7"/>
  <c r="I48" i="7"/>
  <c r="I47" i="7"/>
  <c r="J46" i="7"/>
  <c r="I46" i="7"/>
  <c r="J43" i="7"/>
  <c r="I43" i="7"/>
  <c r="I42" i="7"/>
  <c r="I41" i="7"/>
  <c r="I40" i="7"/>
  <c r="I39" i="7"/>
  <c r="I38" i="7"/>
  <c r="J37" i="7"/>
  <c r="I37" i="7"/>
  <c r="J35" i="7"/>
  <c r="I34" i="7"/>
  <c r="I33" i="7"/>
  <c r="I32" i="7"/>
  <c r="I31" i="7"/>
  <c r="I30" i="7"/>
  <c r="I29" i="7"/>
  <c r="I28" i="7"/>
  <c r="I27" i="7"/>
  <c r="I26" i="7"/>
  <c r="J25" i="7"/>
  <c r="I25" i="7"/>
  <c r="I24" i="7"/>
  <c r="I23" i="7"/>
  <c r="I22" i="7"/>
  <c r="I21" i="7"/>
  <c r="I20" i="7"/>
  <c r="I19" i="7"/>
  <c r="J18" i="7"/>
  <c r="I18" i="7"/>
  <c r="I15" i="7"/>
  <c r="I14" i="7"/>
  <c r="J13" i="7"/>
  <c r="I13" i="7"/>
  <c r="J12" i="7"/>
  <c r="I12" i="7"/>
  <c r="I11" i="7"/>
  <c r="J9" i="7"/>
  <c r="I9" i="7"/>
  <c r="J7" i="7"/>
  <c r="I6" i="7"/>
  <c r="J5" i="7"/>
  <c r="I5" i="7"/>
  <c r="J4" i="7"/>
  <c r="I4" i="7"/>
  <c r="J70" i="6"/>
  <c r="I67" i="6"/>
  <c r="J66" i="6"/>
  <c r="I66" i="6"/>
  <c r="J65" i="6"/>
  <c r="J63" i="6"/>
  <c r="J62" i="6"/>
  <c r="I60" i="6"/>
  <c r="J59" i="6"/>
  <c r="I59" i="6"/>
  <c r="J56" i="6"/>
  <c r="I56" i="6"/>
  <c r="I55" i="6"/>
  <c r="J54" i="6"/>
  <c r="I54" i="6"/>
  <c r="J53" i="6"/>
  <c r="I53" i="6"/>
  <c r="I52" i="6"/>
  <c r="I51" i="6"/>
  <c r="J50" i="6"/>
  <c r="I50" i="6"/>
  <c r="I49" i="6"/>
  <c r="I48" i="6"/>
  <c r="I47" i="6"/>
  <c r="J46" i="6"/>
  <c r="I46" i="6"/>
  <c r="I45" i="6"/>
  <c r="I44" i="6"/>
  <c r="J43" i="6"/>
  <c r="I43" i="6"/>
  <c r="J42" i="6"/>
  <c r="I42" i="6"/>
  <c r="I41" i="6"/>
  <c r="I40" i="6"/>
  <c r="I39" i="6"/>
  <c r="I38" i="6"/>
  <c r="J37" i="6"/>
  <c r="I37" i="6"/>
  <c r="I36" i="6"/>
  <c r="I35" i="6"/>
  <c r="J34" i="6"/>
  <c r="I34" i="6"/>
  <c r="I33" i="6"/>
  <c r="J33" i="6"/>
  <c r="I30" i="6"/>
  <c r="I29" i="6"/>
  <c r="J28" i="6"/>
  <c r="I28" i="6"/>
  <c r="I27" i="6"/>
  <c r="J26" i="6"/>
  <c r="I26" i="6"/>
  <c r="J23" i="6"/>
  <c r="I23" i="6"/>
  <c r="J22" i="6"/>
  <c r="I22" i="6"/>
  <c r="I20" i="6"/>
  <c r="J19" i="6"/>
  <c r="I19" i="6"/>
  <c r="I18" i="6"/>
  <c r="I17" i="6"/>
  <c r="J16" i="6"/>
  <c r="I12" i="6"/>
  <c r="I11" i="6"/>
  <c r="I10" i="6"/>
  <c r="J9" i="6"/>
  <c r="I9" i="6"/>
  <c r="J8" i="6"/>
  <c r="F31" i="11" l="1"/>
  <c r="E6" i="11"/>
  <c r="G11" i="11"/>
  <c r="G13" i="11"/>
  <c r="G37" i="11"/>
  <c r="G41" i="11"/>
  <c r="G29" i="11"/>
  <c r="G20" i="11"/>
  <c r="F41" i="11"/>
  <c r="F37" i="11"/>
  <c r="G31" i="11"/>
  <c r="G24" i="11"/>
  <c r="G7" i="11"/>
  <c r="F20" i="11"/>
</calcChain>
</file>

<file path=xl/sharedStrings.xml><?xml version="1.0" encoding="utf-8"?>
<sst xmlns="http://schemas.openxmlformats.org/spreadsheetml/2006/main" count="2692" uniqueCount="966">
  <si>
    <t>Plan</t>
  </si>
  <si>
    <t>Indeks</t>
  </si>
  <si>
    <t>Šifra izvora</t>
  </si>
  <si>
    <t>Porezi na imovinu</t>
  </si>
  <si>
    <t>Porezi na robu i usluge</t>
  </si>
  <si>
    <t>Prihodi od nefinancijske imovine</t>
  </si>
  <si>
    <t>Prihodi po posebnim propisima</t>
  </si>
  <si>
    <t>Prihodi od prodaje materijalne imovine - prirodnih bogatstava</t>
  </si>
  <si>
    <t>Prihodi od prodaje građevinskih objekata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</si>
  <si>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</si>
  <si>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</si>
  <si>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</si>
  <si>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</si>
  <si>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</si>
  <si>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</si>
  <si>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</si>
  <si>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</si>
  <si>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</si>
  <si>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</si>
  <si>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</si>
  <si>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</si>
  <si>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Subvencije</t>
  </si>
  <si>
    <t>Pomoći unutar opće države</t>
  </si>
  <si>
    <t>Naknade građanima i kućanstvima na temelju osiguranja i druge naknade</t>
  </si>
  <si>
    <t>Ostale naknade građanima i kućanstvima iz proračuna</t>
  </si>
  <si>
    <t>Donacije i ostali rashodi</t>
  </si>
  <si>
    <t>Tekuće donacije</t>
  </si>
  <si>
    <t>Izvanredni rashodi</t>
  </si>
  <si>
    <t>Materijalna imovina - prirodna bogatstva</t>
  </si>
  <si>
    <t>Rashodi za nabavu proizvedene dugotrajne imovine</t>
  </si>
  <si>
    <t/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</si>
  <si>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</si>
  <si>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</si>
  <si>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</si>
  <si>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</si>
  <si>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</si>
  <si>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</si>
  <si>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</si>
  <si>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ŠIFRA</t>
  </si>
  <si>
    <t>Izvor</t>
  </si>
  <si>
    <t>Program</t>
  </si>
  <si>
    <t>2</t>
  </si>
  <si>
    <t>3</t>
  </si>
  <si>
    <t>4</t>
  </si>
  <si>
    <t>5</t>
  </si>
  <si>
    <t>6</t>
  </si>
  <si>
    <t>7</t>
  </si>
  <si>
    <t>Projekt/ Aktivnost</t>
  </si>
  <si>
    <t>VRSTA RASHODA I IZDATAKA</t>
  </si>
  <si>
    <t>RAZDJEL  001  GRADSKO VIJEĆE I  URED GRADONAČELNIKA</t>
  </si>
  <si>
    <t>0100</t>
  </si>
  <si>
    <t xml:space="preserve"> </t>
  </si>
  <si>
    <t>1001</t>
  </si>
  <si>
    <t>0111</t>
  </si>
  <si>
    <t>A1001 01</t>
  </si>
  <si>
    <t>A1001 02</t>
  </si>
  <si>
    <t>A1001 03</t>
  </si>
  <si>
    <t>A1001 04</t>
  </si>
  <si>
    <t>1002</t>
  </si>
  <si>
    <t>A1002 01</t>
  </si>
  <si>
    <t>A1002 02</t>
  </si>
  <si>
    <t>GLAVA  00102  URED GRADONAČELNIKA</t>
  </si>
  <si>
    <t>Aktivnost:  Redovan rad ureda gradonačelnika</t>
  </si>
  <si>
    <t>0300</t>
  </si>
  <si>
    <t>Funkcijska klasifikacija : 03 - Javni red i sigurnost</t>
  </si>
  <si>
    <t>1004</t>
  </si>
  <si>
    <t>A1004 01</t>
  </si>
  <si>
    <t>0400</t>
  </si>
  <si>
    <t xml:space="preserve">Funkcijska klasifikacija : 04 - Ekonomski poslovi </t>
  </si>
  <si>
    <t>1005</t>
  </si>
  <si>
    <t>A1005 01</t>
  </si>
  <si>
    <t>0421</t>
  </si>
  <si>
    <t>0600</t>
  </si>
  <si>
    <t>Funkcijska klasifikacija : 06 - Usluge unapređenja stanovanja i zajednice</t>
  </si>
  <si>
    <t>1006</t>
  </si>
  <si>
    <t>A1006 01</t>
  </si>
  <si>
    <t>A1006 02</t>
  </si>
  <si>
    <t>0640</t>
  </si>
  <si>
    <t>A1006 03</t>
  </si>
  <si>
    <t>0520</t>
  </si>
  <si>
    <t>A1006 04</t>
  </si>
  <si>
    <t>1007</t>
  </si>
  <si>
    <t>A1007 01</t>
  </si>
  <si>
    <t>K1007 01</t>
  </si>
  <si>
    <t>0630</t>
  </si>
  <si>
    <t>0500</t>
  </si>
  <si>
    <t>Funkcijska klasifikacija : 05 - Zaštita okoliša</t>
  </si>
  <si>
    <t>1008</t>
  </si>
  <si>
    <t>0510</t>
  </si>
  <si>
    <t>A1008 01</t>
  </si>
  <si>
    <t>A1008 02</t>
  </si>
  <si>
    <t>0900</t>
  </si>
  <si>
    <t>Funkcijska klasifikacija : 09 - Obrazovanje</t>
  </si>
  <si>
    <t>1011</t>
  </si>
  <si>
    <t>0912</t>
  </si>
  <si>
    <t>0913</t>
  </si>
  <si>
    <t>1009</t>
  </si>
  <si>
    <t>0911</t>
  </si>
  <si>
    <t>K1009 01</t>
  </si>
  <si>
    <t>1010</t>
  </si>
  <si>
    <t>K1010 01</t>
  </si>
  <si>
    <t>0700</t>
  </si>
  <si>
    <t>Funkcijska klasifikacija : 07- Zdravstvo</t>
  </si>
  <si>
    <t>1013</t>
  </si>
  <si>
    <t>0721</t>
  </si>
  <si>
    <t>K1013 01</t>
  </si>
  <si>
    <t>0800</t>
  </si>
  <si>
    <t>Funkcijska klasifikacija : 08 - Rekreacija, kultura i religija</t>
  </si>
  <si>
    <t>1014</t>
  </si>
  <si>
    <t>0820</t>
  </si>
  <si>
    <t>1015</t>
  </si>
  <si>
    <t>K1015 01</t>
  </si>
  <si>
    <t>0810</t>
  </si>
  <si>
    <t>Funkcijska klasifikacija : 10 - Socijalna zaštita</t>
  </si>
  <si>
    <t>1012</t>
  </si>
  <si>
    <t>1017</t>
  </si>
  <si>
    <t>1070</t>
  </si>
  <si>
    <t>A1017 01</t>
  </si>
  <si>
    <t>1060</t>
  </si>
  <si>
    <t>1018</t>
  </si>
  <si>
    <t>A1018 01</t>
  </si>
  <si>
    <t>1090</t>
  </si>
  <si>
    <t>1020</t>
  </si>
  <si>
    <t>Funkcijska klasifikacija : 02 - Obrana</t>
  </si>
  <si>
    <t xml:space="preserve">Pomoći proračunskim korisnicima drugih proračuna </t>
  </si>
  <si>
    <t>Pomoći proračunu iz drugih proračuna</t>
  </si>
  <si>
    <t>Pomoći dane u inozemstvo i unutar općeg proračuna</t>
  </si>
  <si>
    <t>GLAVA  00101  GRADSKO VIJEĆE I  MJESNI ODBORI</t>
  </si>
  <si>
    <t>Program: Donošenje akata i mjera iz djelokruga predstavničkog, izvršnog tijela i mjesne samouprave</t>
  </si>
  <si>
    <t>Aktivnost: Redovan rad gradskog vijeća</t>
  </si>
  <si>
    <t>Aktivnost:  Financiranje političkih stranaka</t>
  </si>
  <si>
    <t>Aktivnost:  Savjet mladih</t>
  </si>
  <si>
    <t>T1001 01</t>
  </si>
  <si>
    <t>RAZDJEL  002  JEDINSTVENI UPRAVNI ODJEL</t>
  </si>
  <si>
    <t>GLAVA 00201 JEDINSTVENI UPRAVNI ODJEL</t>
  </si>
  <si>
    <t>Aktivnost: Tekuća zaliha proračuna</t>
  </si>
  <si>
    <t xml:space="preserve">Tekući projekt: Obilježavanje dana grada </t>
  </si>
  <si>
    <t>Program: Priprema i donošenje akata iz djelokruga rada</t>
  </si>
  <si>
    <t>Aktivnost: Redovan rad gradskog administrativnog, tehničkog i stručnog osoblja</t>
  </si>
  <si>
    <t>K1004 01</t>
  </si>
  <si>
    <t>RAZDJEL  003  KOMUNALNA DJELATNOST</t>
  </si>
  <si>
    <t>GLAVA 00301 KOMUNALNA DJELATNOST - TEKUĆE ODRŽAVANJE</t>
  </si>
  <si>
    <t xml:space="preserve">Funkcijska klasifikacija: 06 - Usluge unapređenja stanovanja i zajednice </t>
  </si>
  <si>
    <t>Program: Održavanje objekata i uređaja komunalne infrastrukture</t>
  </si>
  <si>
    <t>Aktivnost: Održavanje javne rasvjete</t>
  </si>
  <si>
    <t>A1005 02</t>
  </si>
  <si>
    <t>A1005 03</t>
  </si>
  <si>
    <t>Aktivnost: Potrošnja električne energije za javnu rasvjetu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</si>
  <si>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</si>
  <si>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</si>
  <si>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</si>
  <si>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</si>
  <si>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</si>
  <si>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</si>
  <si>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A1005 07</t>
  </si>
  <si>
    <t xml:space="preserve">Aktivnost: Održavanje objekata i uređaja odvodnje </t>
  </si>
  <si>
    <t>A1005 08</t>
  </si>
  <si>
    <t>Aktivnost: Uređenje vodotoka</t>
  </si>
  <si>
    <t>A1005 09</t>
  </si>
  <si>
    <t>Aktivnost: Održavanje groblja</t>
  </si>
  <si>
    <t xml:space="preserve">Program: Sređivanje zemljišnih knjiga </t>
  </si>
  <si>
    <t>Aktivnost: Kućni brojevi</t>
  </si>
  <si>
    <t xml:space="preserve">Aktivnost: Katastarske usluge </t>
  </si>
  <si>
    <t xml:space="preserve">Aktivnost: Geodetske usluge </t>
  </si>
  <si>
    <t xml:space="preserve">Aktivnost: Uknjižba i sređenje z.k. stanja </t>
  </si>
  <si>
    <t>Funkcijska klasifikacija: 05 - Zaštita okoliša</t>
  </si>
  <si>
    <t>Program: Zaštita okoliša</t>
  </si>
  <si>
    <t>Aktivnost: Sanacija nelegalnih odlagališta smeća</t>
  </si>
  <si>
    <t>Kapitalni projekt: Nabava opreme za skupljanje otpada</t>
  </si>
  <si>
    <t>A1007 02</t>
  </si>
  <si>
    <t>Funkcijska klasifikacija: 01 - Opće javne usluge</t>
  </si>
  <si>
    <t xml:space="preserve">Program: Upravljanje gradskom imovinom </t>
  </si>
  <si>
    <t>Aktivnost: Održavanje društvenih domova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</si>
  <si>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</si>
  <si>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</si>
  <si>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</si>
  <si>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</si>
  <si>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</si>
  <si>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</si>
  <si>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 xml:space="preserve">Program: Modernizacija - asfaltiranje nerazvrstanih cesta </t>
  </si>
  <si>
    <t xml:space="preserve">Kapitalni projekt: Modernizacija - asfaltiranje nerazvrstanih cesta </t>
  </si>
  <si>
    <t xml:space="preserve">Program: Izgradnja i rekonstrukcija javno prometnih površina </t>
  </si>
  <si>
    <t xml:space="preserve">Kapitalni projekt: Izvanredno održavanje županijskih cesta </t>
  </si>
  <si>
    <t>K1010 05</t>
  </si>
  <si>
    <t>K1010 06</t>
  </si>
  <si>
    <t xml:space="preserve">Kapitalni projekt: Autobusna stajališta </t>
  </si>
  <si>
    <t>T1010 01</t>
  </si>
  <si>
    <t>Tekući projekt: Sanacija klizišta</t>
  </si>
  <si>
    <t>Program: Izgradnja javne rasvjete</t>
  </si>
  <si>
    <t>T1011 01</t>
  </si>
  <si>
    <t>Tekući projekt: Proširenje javne rasvjete po mjesnim odborima</t>
  </si>
  <si>
    <t>Program: Uređenje groblja</t>
  </si>
  <si>
    <t>K1012 01</t>
  </si>
  <si>
    <t xml:space="preserve">Kapitalni projekt: Proširenje groblja u Kamenici </t>
  </si>
  <si>
    <t xml:space="preserve">Program: Opskrba pitkom vodom i odvodnja otpadnih voda </t>
  </si>
  <si>
    <t xml:space="preserve">Program: Gradnja i uređenje javnih objekata </t>
  </si>
  <si>
    <t xml:space="preserve">Program: Poduzetnička zona Lepoglava </t>
  </si>
  <si>
    <t>Kapitalni projekt: Otkup zemljišta</t>
  </si>
  <si>
    <t>K1015 02</t>
  </si>
  <si>
    <t xml:space="preserve">Kapitalni projekt: Izgradnja prometnica </t>
  </si>
  <si>
    <t>RAZDJEL  004  DRUŠTVENE DJELATNOSTI</t>
  </si>
  <si>
    <t>Funkcijska klasifikacija: 04 - Ekonomski poslovi</t>
  </si>
  <si>
    <t>Program: Međunarodni i regionalni projekti</t>
  </si>
  <si>
    <t>1019</t>
  </si>
  <si>
    <t xml:space="preserve">Program: Poticanje razvoja gospodarstva </t>
  </si>
  <si>
    <t>A1019 02</t>
  </si>
  <si>
    <t xml:space="preserve">Aktivnost: Potpore za razvoj MSP i privlačenje investicija </t>
  </si>
  <si>
    <t xml:space="preserve">Kapitalni projekt: Nabava dugotrajne imovine - oprema i informatizacija </t>
  </si>
  <si>
    <t xml:space="preserve">Program: Poticanje razvoja poljoprivrede </t>
  </si>
  <si>
    <t>A1020 01</t>
  </si>
  <si>
    <t>A1020 02</t>
  </si>
  <si>
    <t xml:space="preserve">Aktivnost: Sufinanciranje savjetodavne službe i otkupnih stanica </t>
  </si>
  <si>
    <t>T1020 01</t>
  </si>
  <si>
    <t>T1020 02</t>
  </si>
  <si>
    <t xml:space="preserve">Program: Razvoj civilnog društva - političke stranke i Savjet mladih </t>
  </si>
  <si>
    <t>GLAVA 004 01 GOSPODARSTVO</t>
  </si>
  <si>
    <t>Aktivnost: Suradnja na zajedničkim projektima od regionalne i lokalne važnosti</t>
  </si>
  <si>
    <t xml:space="preserve">GLAVA 004 02 TURIZAM I KULTURA </t>
  </si>
  <si>
    <t>Funkcijska klasifikacija: 08 - Rekreacija, kultura i religija</t>
  </si>
  <si>
    <t>Program: Razvoj turizma i turističke ponude</t>
  </si>
  <si>
    <t xml:space="preserve">Aktivnost: Sufinanciranje rada Turističke zajednice </t>
  </si>
  <si>
    <t xml:space="preserve">Aktivnost: Ostali programi turističke ponude </t>
  </si>
  <si>
    <t>Tekući projekt: Lepoglavski dani</t>
  </si>
  <si>
    <t>Tekući projekt: Jailhouse festival</t>
  </si>
  <si>
    <t>T1020 03</t>
  </si>
  <si>
    <t xml:space="preserve">Tekući projekt: Dani sporta, zabave i kulture Višnjica </t>
  </si>
  <si>
    <t>T1020 04</t>
  </si>
  <si>
    <t>Tekući projekt: Čipkarski festival</t>
  </si>
  <si>
    <t>1021</t>
  </si>
  <si>
    <t>Program: Javne potrebe u kulturi</t>
  </si>
  <si>
    <t>A1021 01</t>
  </si>
  <si>
    <t xml:space="preserve">Aktivnost: Manifestacije u kulturi </t>
  </si>
  <si>
    <t xml:space="preserve">Korisnik  31569:  Gradska knjižnica Ivana Belostenca Lepoglava </t>
  </si>
  <si>
    <t>A1021 02</t>
  </si>
  <si>
    <t xml:space="preserve">Aktivnost:  Redovan rad knjižnice </t>
  </si>
  <si>
    <t>1022</t>
  </si>
  <si>
    <t xml:space="preserve">Program: Program očuvanja kulturne baštine </t>
  </si>
  <si>
    <t>A1022 01</t>
  </si>
  <si>
    <t xml:space="preserve">Aktivnost: Centar za posjetitelje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</si>
  <si>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</si>
  <si>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</si>
  <si>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</si>
  <si>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</si>
  <si>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</si>
  <si>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</si>
  <si>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</si>
  <si>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</si>
  <si>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</si>
  <si>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</si>
  <si>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</si>
  <si>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</si>
  <si>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</si>
  <si>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</si>
  <si>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</si>
  <si>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</si>
  <si>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</si>
  <si>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 xml:space="preserve">Tekući projekt: Održavanje sportske opreme 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</si>
  <si>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</si>
  <si>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</si>
  <si>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</si>
  <si>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</si>
  <si>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</si>
  <si>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Korisnik  31577:  Dječji vrtić Lepoglava</t>
  </si>
  <si>
    <t>A1025 02</t>
  </si>
  <si>
    <t xml:space="preserve">Aktivnost: Redovan rad Dječjeg vrtića Lepoglava </t>
  </si>
  <si>
    <t>1026</t>
  </si>
  <si>
    <t xml:space="preserve">Program: Osnovno obrazovanje </t>
  </si>
  <si>
    <t>A1026 01</t>
  </si>
  <si>
    <t>Aktivnost: OŠ Višnjica JPP</t>
  </si>
  <si>
    <t>A1026 02</t>
  </si>
  <si>
    <t xml:space="preserve">Aktivnost: Sufinanciranje prijevoza učenika </t>
  </si>
  <si>
    <t>A1026 03</t>
  </si>
  <si>
    <t>Aktivnost: Sufinanciranje cjelodnevnog boravka u školi</t>
  </si>
  <si>
    <t>A1026 05</t>
  </si>
  <si>
    <t xml:space="preserve">Aktivnost: Grad prijatelj djece </t>
  </si>
  <si>
    <t>T1026 01</t>
  </si>
  <si>
    <t xml:space="preserve">Tekući projekt: Sufinanciranje programa iznad školskog standarda </t>
  </si>
  <si>
    <t>T1026 02</t>
  </si>
  <si>
    <t xml:space="preserve">Tekući projekt: Nagrade učenicima i mentorima </t>
  </si>
  <si>
    <t>1027</t>
  </si>
  <si>
    <t xml:space="preserve">Program: Stipendiranje učenika i studenata </t>
  </si>
  <si>
    <t>T1027 01</t>
  </si>
  <si>
    <t xml:space="preserve">Tekući projekt: Stipendiranje studenata </t>
  </si>
  <si>
    <t xml:space="preserve">GLAVA 004 05 ZDRAVSTVO </t>
  </si>
  <si>
    <t xml:space="preserve">Funkcijska klasifikacija: 07 - Zdravstvo </t>
  </si>
  <si>
    <t>1028</t>
  </si>
  <si>
    <t xml:space="preserve">Program: Dodatne usluge u zdravstvu i preventiva </t>
  </si>
  <si>
    <t xml:space="preserve">Aktivnost: Poslovi deratizacije i dezinsekcije </t>
  </si>
  <si>
    <t>A1028 02</t>
  </si>
  <si>
    <t xml:space="preserve">Aktivnost: Sufinanciranje rada sektorskih ambulanti </t>
  </si>
  <si>
    <t xml:space="preserve">GLAVA 004 06 ZAŠTITA I SPAŠAVANJE </t>
  </si>
  <si>
    <t>Funkcijska klasifikacija: 03 - Javni red i sigurnost</t>
  </si>
  <si>
    <t>1029</t>
  </si>
  <si>
    <t>Program: Zaštita od požara</t>
  </si>
  <si>
    <t>A1029 01</t>
  </si>
  <si>
    <t xml:space="preserve">Aktivnost: Djelovanje Vatrogasne zajednice i DVD-a na području Lepoglave 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</si>
  <si>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</si>
  <si>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</si>
  <si>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</si>
  <si>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</si>
  <si>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</si>
  <si>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</si>
  <si>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</si>
  <si>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Funkcijska klasifikacija: 10 - Socijalna zaštita</t>
  </si>
  <si>
    <t>1031</t>
  </si>
  <si>
    <t>Program: Socijalna skrb</t>
  </si>
  <si>
    <t>A1031 01</t>
  </si>
  <si>
    <t xml:space="preserve">Aktivnost: Podmirenje troškova stanovanja </t>
  </si>
  <si>
    <t>A1031 02</t>
  </si>
  <si>
    <t xml:space="preserve">Aktivnost: Sufinanciranje prehrane učenika u osnovnim školama </t>
  </si>
  <si>
    <t>A1031 03</t>
  </si>
  <si>
    <t>Aktivnost: Jednokratne pomoći u novcu i naravi</t>
  </si>
  <si>
    <t>A1031 04</t>
  </si>
  <si>
    <t>Aktivnost: Božićni pokloni za djecu</t>
  </si>
  <si>
    <t>A1031 05</t>
  </si>
  <si>
    <t>Aktivnost: Podmirenje troškova ogrjeva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</si>
  <si>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</si>
  <si>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</si>
  <si>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</si>
  <si>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</si>
  <si>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</si>
  <si>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</si>
  <si>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</si>
  <si>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</si>
  <si>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</si>
  <si>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</si>
  <si>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</si>
  <si>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A1032 01</t>
  </si>
  <si>
    <t>Aktivnost: Djelatnost Crvenog križa</t>
  </si>
  <si>
    <t>1033</t>
  </si>
  <si>
    <t>Program: Humanitarna skrb</t>
  </si>
  <si>
    <t>Program: Program zapošljavanja iz mjera HZZZ-a</t>
  </si>
  <si>
    <t>GLAVA 004 08 UDRUGE GRAĐANA</t>
  </si>
  <si>
    <t>1034</t>
  </si>
  <si>
    <t>Program: Razvoj civilnog društva</t>
  </si>
  <si>
    <t>A1034 01</t>
  </si>
  <si>
    <t>Aktivnost: Potpore udrugama građana</t>
  </si>
  <si>
    <t xml:space="preserve">Funkcijska klasifikacija: 09 - Obrazovanje </t>
  </si>
  <si>
    <t>31</t>
  </si>
  <si>
    <t>32</t>
  </si>
  <si>
    <t>34</t>
  </si>
  <si>
    <t>Aktivnost: Održavanje i uređivanje javnih površina</t>
  </si>
  <si>
    <t>0160</t>
  </si>
  <si>
    <t>0620</t>
  </si>
  <si>
    <t>0411</t>
  </si>
  <si>
    <t>0473</t>
  </si>
  <si>
    <t>0320</t>
  </si>
  <si>
    <t>329</t>
  </si>
  <si>
    <t xml:space="preserve">Ostali nespomenuti rashodi poslovanja </t>
  </si>
  <si>
    <t xml:space="preserve">Postrojenja i oprema </t>
  </si>
  <si>
    <t xml:space="preserve">Nematerijalna proizvedena imovina </t>
  </si>
  <si>
    <t xml:space="preserve">Rashodi za materijal i energiju </t>
  </si>
  <si>
    <t xml:space="preserve">Subvencije trgovačkim društvima u javnom sektoru </t>
  </si>
  <si>
    <t xml:space="preserve">Građevinski objekti </t>
  </si>
  <si>
    <t xml:space="preserve">Rashodi za nabavu neproizvedene imovine </t>
  </si>
  <si>
    <t xml:space="preserve">Materijalna imovina - prirodna bogatstva </t>
  </si>
  <si>
    <t>Subvencije trgovačkim društvima, poljoprivrednicima i obrtnicima izvan javnog sektora</t>
  </si>
  <si>
    <t>311</t>
  </si>
  <si>
    <t>312</t>
  </si>
  <si>
    <t>313</t>
  </si>
  <si>
    <t>321</t>
  </si>
  <si>
    <t>322</t>
  </si>
  <si>
    <t>323</t>
  </si>
  <si>
    <t>424</t>
  </si>
  <si>
    <t>Knjige, umjetnička djela i ostale izložbene vrijednosti</t>
  </si>
  <si>
    <t>343</t>
  </si>
  <si>
    <t>1000</t>
  </si>
  <si>
    <t>A1001 05</t>
  </si>
  <si>
    <t xml:space="preserve">Aktivnost: Izdavanje gradskog lista </t>
  </si>
  <si>
    <t>Organizacij-ska</t>
  </si>
  <si>
    <t>A1005 10</t>
  </si>
  <si>
    <t>Aktivnost: Održavanje spomen obilježja</t>
  </si>
  <si>
    <t xml:space="preserve">Aktivnost: Higijeničarska služba i zaštita životinja </t>
  </si>
  <si>
    <t xml:space="preserve">Kapitalne donacije </t>
  </si>
  <si>
    <t>K1010 07</t>
  </si>
  <si>
    <t>K1010 09</t>
  </si>
  <si>
    <t>Kapitalni projekt: Gradska tržnica Lepoglava</t>
  </si>
  <si>
    <t>Oprema</t>
  </si>
  <si>
    <t>K1014 06</t>
  </si>
  <si>
    <t>Rashodi za dodatna ulaganja na nefinancijskoj imovini</t>
  </si>
  <si>
    <t>Dodatna ulaganja na građevinskim objektima</t>
  </si>
  <si>
    <t>324</t>
  </si>
  <si>
    <t>T1024 01</t>
  </si>
  <si>
    <t>Pomoći temeljem prijenosa EU sredstava</t>
  </si>
  <si>
    <t>K1012 02</t>
  </si>
  <si>
    <t>Funkcijska</t>
  </si>
  <si>
    <t>Kapitalni projekt: Izgradnja prometnice Mažuranićeva ulica - groblje</t>
  </si>
  <si>
    <t>Kapitalni projekt: Most preko rijeke Bednje - Gusinjak</t>
  </si>
  <si>
    <t>Kapitalni projekt: Oborinska odvodnja i nogostup u Kameničkom Vrhovcu</t>
  </si>
  <si>
    <t>1035</t>
  </si>
  <si>
    <t>Program: Poticajne mjere za mlade obitelji</t>
  </si>
  <si>
    <t>Program: Razvoj infrastrukture širokopojasnog pristupa</t>
  </si>
  <si>
    <t>1036</t>
  </si>
  <si>
    <t xml:space="preserve">Kapitalni projekt: Sufinanciranje troškova pripreme dokumentacije </t>
  </si>
  <si>
    <t>Pomoći unutar općeg proračuna</t>
  </si>
  <si>
    <t>0460</t>
  </si>
  <si>
    <t>Funkcijska klasifikacija : 01 - Opće javne usluge</t>
  </si>
  <si>
    <t>0133</t>
  </si>
  <si>
    <t>0840</t>
  </si>
  <si>
    <t>0131</t>
  </si>
  <si>
    <t>0560</t>
  </si>
  <si>
    <t>0451</t>
  </si>
  <si>
    <t>0452</t>
  </si>
  <si>
    <t>0412</t>
  </si>
  <si>
    <t>0830</t>
  </si>
  <si>
    <t>0960</t>
  </si>
  <si>
    <t>0950</t>
  </si>
  <si>
    <t>1040</t>
  </si>
  <si>
    <t>0860</t>
  </si>
  <si>
    <t>A1019 03</t>
  </si>
  <si>
    <t>K1014 02</t>
  </si>
  <si>
    <t>Kapitalni projekt: Rekonstrukcija grobne kuće u Lepoglavi i izgradnja nadstrešnice</t>
  </si>
  <si>
    <t>Kapitalni projekt: Izgradnja niskonaponske mreže</t>
  </si>
  <si>
    <t>K1015 03</t>
  </si>
  <si>
    <t>0435</t>
  </si>
  <si>
    <t xml:space="preserve">Aktivnost: Projekt unapređenja općeg fizičkog i zdravstvenog statusa djece i mladih, sportaša i rekreativaca </t>
  </si>
  <si>
    <t>A1023 02</t>
  </si>
  <si>
    <t xml:space="preserve">Tekući projekt: Projekt IPP - Integrirani prijevoz putnika </t>
  </si>
  <si>
    <t>K1024 02</t>
  </si>
  <si>
    <t>Kapitalni projekt: Nabava dječjih igrala</t>
  </si>
  <si>
    <t>T1017 02</t>
  </si>
  <si>
    <t>T1030 02</t>
  </si>
  <si>
    <t>Tekući projekt: Pomoć za elementarne nepogode</t>
  </si>
  <si>
    <t>0610</t>
  </si>
  <si>
    <t>Kazne, penali i naknade šteta</t>
  </si>
  <si>
    <t>Program: Aktivnosti i mjere u vezi s gospodarenjem otpadom</t>
  </si>
  <si>
    <t>A1036 01</t>
  </si>
  <si>
    <t>Aktivnost: Oslobođenje plaćanja komunalnog otpada - staračka domaćinstva</t>
  </si>
  <si>
    <t>A1036 02</t>
  </si>
  <si>
    <t>Aktivnost: Trošak financiranja vreća za pelene</t>
  </si>
  <si>
    <t>41</t>
  </si>
  <si>
    <t>3291</t>
  </si>
  <si>
    <t xml:space="preserve">Naknade za rad predstavničkih i izvršnih tijela, povjerenstava i slično </t>
  </si>
  <si>
    <t>3292</t>
  </si>
  <si>
    <t xml:space="preserve">Premije osiguranja  </t>
  </si>
  <si>
    <t>3294</t>
  </si>
  <si>
    <t>3811</t>
  </si>
  <si>
    <t xml:space="preserve">Tekuće donacije u novcu  </t>
  </si>
  <si>
    <t>3299</t>
  </si>
  <si>
    <t xml:space="preserve">Ostali nespomenuti rashodi poslovanja  </t>
  </si>
  <si>
    <t>3221</t>
  </si>
  <si>
    <t xml:space="preserve">Uredski materijal i ostali materijalni rashodi </t>
  </si>
  <si>
    <t>3233</t>
  </si>
  <si>
    <t xml:space="preserve">Usluge promidžbe i informiranja  </t>
  </si>
  <si>
    <t>3111</t>
  </si>
  <si>
    <t xml:space="preserve">Plaće za redovan rad  </t>
  </si>
  <si>
    <t>3132</t>
  </si>
  <si>
    <t xml:space="preserve">Doprinosi za zdravstveno osiguranje  </t>
  </si>
  <si>
    <t>3237</t>
  </si>
  <si>
    <t xml:space="preserve">Intelektualne i osobne usluge  </t>
  </si>
  <si>
    <t>3239</t>
  </si>
  <si>
    <t xml:space="preserve">Ostale usluge  </t>
  </si>
  <si>
    <t>3293</t>
  </si>
  <si>
    <t xml:space="preserve">Reprezentacija  </t>
  </si>
  <si>
    <t>3851</t>
  </si>
  <si>
    <t xml:space="preserve">Nepredviđeni rashodi do visine proračunske pričuve </t>
  </si>
  <si>
    <t>3121</t>
  </si>
  <si>
    <t xml:space="preserve">Ostali rashodi za zaposlene  </t>
  </si>
  <si>
    <t>3211</t>
  </si>
  <si>
    <t xml:space="preserve">Službena putovanja  </t>
  </si>
  <si>
    <t>3212</t>
  </si>
  <si>
    <t xml:space="preserve">Naknade za prijevoz, za rad na terenu i odvojeni život </t>
  </si>
  <si>
    <t>3213</t>
  </si>
  <si>
    <t xml:space="preserve">Stručno usavršavanje zaposlenika  </t>
  </si>
  <si>
    <t>3223</t>
  </si>
  <si>
    <t xml:space="preserve">Energija  </t>
  </si>
  <si>
    <t>3225</t>
  </si>
  <si>
    <t xml:space="preserve">Sitni inventar i auto gume  </t>
  </si>
  <si>
    <t>3227</t>
  </si>
  <si>
    <t xml:space="preserve">Službena, radna i zaštitna odjeća i obuć </t>
  </si>
  <si>
    <t>3231</t>
  </si>
  <si>
    <t xml:space="preserve">Usluge telefona, pošte i prijevoza  </t>
  </si>
  <si>
    <t>3232</t>
  </si>
  <si>
    <t xml:space="preserve">Usluge tekućeg i investicijskog održavanja </t>
  </si>
  <si>
    <t>3234</t>
  </si>
  <si>
    <t xml:space="preserve">Komunalne usluge  </t>
  </si>
  <si>
    <t>3235</t>
  </si>
  <si>
    <t xml:space="preserve">Zakupnine i najamnine  </t>
  </si>
  <si>
    <t>3238</t>
  </si>
  <si>
    <t xml:space="preserve">Računalne usluge  </t>
  </si>
  <si>
    <t>3241</t>
  </si>
  <si>
    <t xml:space="preserve">Naknade troškova osobama izvan radnog odnosa  </t>
  </si>
  <si>
    <t>3431</t>
  </si>
  <si>
    <t xml:space="preserve">Bankarske usluge i usluge platnog prometa </t>
  </si>
  <si>
    <t>3433</t>
  </si>
  <si>
    <t xml:space="preserve">Zatezne kamate  </t>
  </si>
  <si>
    <t>3434</t>
  </si>
  <si>
    <t xml:space="preserve">Ostali nespomenuti financijski rashodi  </t>
  </si>
  <si>
    <t>4221</t>
  </si>
  <si>
    <t xml:space="preserve">Uredska oprema i namještaj  </t>
  </si>
  <si>
    <t>4262</t>
  </si>
  <si>
    <t xml:space="preserve">Ulaganja u računalne programe  </t>
  </si>
  <si>
    <t>421</t>
  </si>
  <si>
    <t>4214</t>
  </si>
  <si>
    <t xml:space="preserve">Ostali građevinski objekti  </t>
  </si>
  <si>
    <t>42</t>
  </si>
  <si>
    <t>4227</t>
  </si>
  <si>
    <t xml:space="preserve">Uređaji, strojevi i oprema za ostale namjene </t>
  </si>
  <si>
    <t>422</t>
  </si>
  <si>
    <t>3512</t>
  </si>
  <si>
    <t>4213</t>
  </si>
  <si>
    <t xml:space="preserve">Ceste, željeznice i slični građevinski objekti </t>
  </si>
  <si>
    <t>4264</t>
  </si>
  <si>
    <t xml:space="preserve">Ostala nematerijalna imovina  </t>
  </si>
  <si>
    <t>4111</t>
  </si>
  <si>
    <t xml:space="preserve">Zemljište  </t>
  </si>
  <si>
    <t>4511</t>
  </si>
  <si>
    <t xml:space="preserve">Dodatna ulaganja na građevinskim objektima </t>
  </si>
  <si>
    <t>4212</t>
  </si>
  <si>
    <t xml:space="preserve">Poslovni objekti  </t>
  </si>
  <si>
    <t>3631</t>
  </si>
  <si>
    <t xml:space="preserve">Tekuće pomoći unutar općeg proračuna </t>
  </si>
  <si>
    <t>3522</t>
  </si>
  <si>
    <t>3523</t>
  </si>
  <si>
    <t>3222</t>
  </si>
  <si>
    <t xml:space="preserve">Materijal i sirovine  </t>
  </si>
  <si>
    <t>3224</t>
  </si>
  <si>
    <t xml:space="preserve">Materijal i dijelovi za tekuće i investicijsko održavanje </t>
  </si>
  <si>
    <t>4241</t>
  </si>
  <si>
    <t xml:space="preserve">Knjige u knjižnicama  </t>
  </si>
  <si>
    <t>382</t>
  </si>
  <si>
    <t>3821</t>
  </si>
  <si>
    <t xml:space="preserve">Kapitalne donacije neprofitnim organizacijama </t>
  </si>
  <si>
    <t>4226</t>
  </si>
  <si>
    <t xml:space="preserve">Sportska i glazbena oprema  </t>
  </si>
  <si>
    <t>3214</t>
  </si>
  <si>
    <t xml:space="preserve">Ostale naknade troškova zaposlenima </t>
  </si>
  <si>
    <t>3236</t>
  </si>
  <si>
    <t xml:space="preserve">Zdravstvene i veterinarske usluge  </t>
  </si>
  <si>
    <t>3722</t>
  </si>
  <si>
    <t xml:space="preserve">Naknade građanima i kućanstvima u naravi </t>
  </si>
  <si>
    <t>3661</t>
  </si>
  <si>
    <t xml:space="preserve">Tekuće pomoći proraču.korisnicima drugih proračuna </t>
  </si>
  <si>
    <t>3721</t>
  </si>
  <si>
    <t xml:space="preserve">Naknade građanima i kućanstvima u novcu  </t>
  </si>
  <si>
    <t>3831</t>
  </si>
  <si>
    <t xml:space="preserve">Naknade šteta pravnim i fizičkim osobama </t>
  </si>
  <si>
    <t>PRIHODI I PRIMICI, RASHODI I IZDACI PREMA EKONOMSKOJ KLASIFIKACIJI</t>
  </si>
  <si>
    <t xml:space="preserve">SVEUKUPNO </t>
  </si>
  <si>
    <t>Konto</t>
  </si>
  <si>
    <t>Vrsta prihoda</t>
  </si>
  <si>
    <t xml:space="preserve">PRIHODI POSLOVANJA </t>
  </si>
  <si>
    <t>61</t>
  </si>
  <si>
    <t xml:space="preserve">PRIHODI OD POREZA </t>
  </si>
  <si>
    <t>611</t>
  </si>
  <si>
    <t xml:space="preserve">Porez i prirez na dohodak </t>
  </si>
  <si>
    <t>6111</t>
  </si>
  <si>
    <t>Porez i prirez na dohodak od nesamostalnog rada</t>
  </si>
  <si>
    <t>6112</t>
  </si>
  <si>
    <t>Porez i prirez na dohodak od samostalnih djelatnosti</t>
  </si>
  <si>
    <t>6113</t>
  </si>
  <si>
    <t>Porez i prirez na dohodak od imovine i imovinskih prava</t>
  </si>
  <si>
    <t>6114</t>
  </si>
  <si>
    <t xml:space="preserve">Porez i prirez na dohodak od kapitala </t>
  </si>
  <si>
    <t>6117</t>
  </si>
  <si>
    <t>Povrat poreza i prireza na dohodak po godišnjoj prijavi</t>
  </si>
  <si>
    <t>613</t>
  </si>
  <si>
    <t>6131</t>
  </si>
  <si>
    <t>Stalni porezi na nepokretnu imovinu (zemlju, zgrade, kuće i ostalo)</t>
  </si>
  <si>
    <t>6134</t>
  </si>
  <si>
    <t xml:space="preserve">Povremeni porezi na imovinu </t>
  </si>
  <si>
    <t>614</t>
  </si>
  <si>
    <t>6142</t>
  </si>
  <si>
    <t>Porez na promet</t>
  </si>
  <si>
    <t>6145</t>
  </si>
  <si>
    <t>Porezi na korištenje dobara ili izvođenje aktivnosti</t>
  </si>
  <si>
    <t>63</t>
  </si>
  <si>
    <t xml:space="preserve">POMOĆI IZ INOZEMSTVA I OD SUBJEKATA UNUTAR OPĆEG PRORAČUNA </t>
  </si>
  <si>
    <t>633</t>
  </si>
  <si>
    <t>6331</t>
  </si>
  <si>
    <t xml:space="preserve">Tekuće pomoći proračunu iz drugih proračuna </t>
  </si>
  <si>
    <t>6332</t>
  </si>
  <si>
    <t xml:space="preserve">Kapitalne pomoći proračunu iz drugih proračuna </t>
  </si>
  <si>
    <t>634</t>
  </si>
  <si>
    <t xml:space="preserve">Pomoći od izvanproračunskih korisnika </t>
  </si>
  <si>
    <t>6341</t>
  </si>
  <si>
    <t>Tekuće pomoći od izvanproračunskih korisnika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</si>
  <si>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</si>
  <si>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</si>
  <si>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</si>
  <si>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</si>
  <si>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</si>
  <si>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</si>
  <si>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64</t>
  </si>
  <si>
    <t xml:space="preserve">PRIHODI OD IMOVINE </t>
  </si>
  <si>
    <t>641</t>
  </si>
  <si>
    <t xml:space="preserve">Prihodi od financijske imovine </t>
  </si>
  <si>
    <t>6413</t>
  </si>
  <si>
    <t xml:space="preserve">Kamate na oročena sredstva i depozite po viđenju </t>
  </si>
  <si>
    <t>6414</t>
  </si>
  <si>
    <t xml:space="preserve">Prihodi od zateznih kamata </t>
  </si>
  <si>
    <t>642</t>
  </si>
  <si>
    <t>6421</t>
  </si>
  <si>
    <t xml:space="preserve">Naknade za koncesije </t>
  </si>
  <si>
    <t>6422</t>
  </si>
  <si>
    <t>Prihodi od zakupa i iznajmljivanja imovine</t>
  </si>
  <si>
    <t>6423</t>
  </si>
  <si>
    <t xml:space="preserve">Naknada za korištenje nefinancijske imovine </t>
  </si>
  <si>
    <t>6429</t>
  </si>
  <si>
    <t xml:space="preserve">Ostali prihodi od nefinancijske imovine </t>
  </si>
  <si>
    <t>65</t>
  </si>
  <si>
    <t>PRIHODI OD UPRAVNIH I ADMINSTRATIVNIH PRISTOJBI, PRISTOJBI PO POSEBNIM PROPISIMA I NAKNADA</t>
  </si>
  <si>
    <t>651</t>
  </si>
  <si>
    <t>Administrativne I upravne pristojbe</t>
  </si>
  <si>
    <t>6513</t>
  </si>
  <si>
    <t>Ostale upravne pristojbe i naknade</t>
  </si>
  <si>
    <t>6514</t>
  </si>
  <si>
    <t xml:space="preserve">Ostale pristojbe i naknade </t>
  </si>
  <si>
    <t>652</t>
  </si>
  <si>
    <t>6524</t>
  </si>
  <si>
    <t xml:space="preserve">Doprinosi za šume </t>
  </si>
  <si>
    <t>6525</t>
  </si>
  <si>
    <t xml:space="preserve">Mjesni samodoprinos </t>
  </si>
  <si>
    <t>6526</t>
  </si>
  <si>
    <t xml:space="preserve">Ostali nespomenuti prihodi </t>
  </si>
  <si>
    <t>653</t>
  </si>
  <si>
    <t xml:space="preserve">Komunalni doprinosi i naknade </t>
  </si>
  <si>
    <t>6531</t>
  </si>
  <si>
    <t xml:space="preserve">Komunalni doprinosi </t>
  </si>
  <si>
    <t>6532</t>
  </si>
  <si>
    <t xml:space="preserve">Komunalne naknade 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</si>
  <si>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</si>
  <si>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</si>
  <si>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</si>
  <si>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</si>
  <si>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</si>
  <si>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 xml:space="preserve">Prihodi od pruženih usluga </t>
  </si>
  <si>
    <t>68</t>
  </si>
  <si>
    <t>KAZNE, UPRAVNE MJERE I OSTALI PRIHODI</t>
  </si>
  <si>
    <t>681</t>
  </si>
  <si>
    <t xml:space="preserve">Kazne i upravne mjere </t>
  </si>
  <si>
    <t>6819</t>
  </si>
  <si>
    <t xml:space="preserve">Ostale kazne </t>
  </si>
  <si>
    <t>683</t>
  </si>
  <si>
    <t xml:space="preserve">Ostali prihodi </t>
  </si>
  <si>
    <t>6831</t>
  </si>
  <si>
    <t>PRIHODI OD PRODAJE NEFINANCIJSKE IMOVINE</t>
  </si>
  <si>
    <t>71</t>
  </si>
  <si>
    <t xml:space="preserve"> PRIHODI OD PRODAJE NEPROIZVEDENE DUGOTRAJNE IMOVINE</t>
  </si>
  <si>
    <t>711</t>
  </si>
  <si>
    <t>7111</t>
  </si>
  <si>
    <t xml:space="preserve">Zemljište </t>
  </si>
  <si>
    <t>72</t>
  </si>
  <si>
    <t xml:space="preserve"> PRIHODI OD PRODAJE PROIZVEDENE DUGOTRAJNE IMOVINE</t>
  </si>
  <si>
    <t>721</t>
  </si>
  <si>
    <t>7211</t>
  </si>
  <si>
    <t xml:space="preserve">Stambeni objekti </t>
  </si>
  <si>
    <t>Prihodi od prodaje prijevoznih sredstava</t>
  </si>
  <si>
    <t>Prijevozna sredstva u cestovnom prometu</t>
  </si>
  <si>
    <t>SVEUKUPNO</t>
  </si>
  <si>
    <t>Vrsta izdataka</t>
  </si>
  <si>
    <t>RASHODI POSLOVANJA</t>
  </si>
  <si>
    <t>RASHODI ZA ZAPOSLENE</t>
  </si>
  <si>
    <t xml:space="preserve">Plaće </t>
  </si>
  <si>
    <t xml:space="preserve">Plaće za redovan rad </t>
  </si>
  <si>
    <t xml:space="preserve">Ostali rashodi za zaposlene </t>
  </si>
  <si>
    <t xml:space="preserve">Doprinosi na plaće </t>
  </si>
  <si>
    <t xml:space="preserve">Doprinosi za zdravstveno osiguranje </t>
  </si>
  <si>
    <t>MATERIJALNI RASHODI</t>
  </si>
  <si>
    <t xml:space="preserve">Naknade troškova zaposlenima </t>
  </si>
  <si>
    <t xml:space="preserve">Službena putovanja </t>
  </si>
  <si>
    <t>Naknade za prijevoz, za rad na terenu i odvojeni život</t>
  </si>
  <si>
    <t xml:space="preserve">Stručno usavršavanje zaposlenika </t>
  </si>
  <si>
    <t>Uredski materijal i ostali materijalni rashodi</t>
  </si>
  <si>
    <t xml:space="preserve">Materijal i sirovine </t>
  </si>
  <si>
    <t xml:space="preserve">Energija </t>
  </si>
  <si>
    <t>Materijal i dijelovi za tekuće i investicijsko održavanje</t>
  </si>
  <si>
    <t xml:space="preserve">Sitni inventar i auto gume </t>
  </si>
  <si>
    <t>Službena, radna i zaštitna odjeća i obuća</t>
  </si>
  <si>
    <t xml:space="preserve">Rashodi za usluge </t>
  </si>
  <si>
    <t xml:space="preserve">Usluge telefona, pošte i prijevoza </t>
  </si>
  <si>
    <t>Usluge tekućeg i investicijskog održavanja</t>
  </si>
  <si>
    <t xml:space="preserve">Usluge promidžbe i informiranja </t>
  </si>
  <si>
    <t xml:space="preserve">Komunalne usluge </t>
  </si>
  <si>
    <t xml:space="preserve">Zakupnine i najamnine </t>
  </si>
  <si>
    <t xml:space="preserve">Zdravstvene i veterinarske usluge </t>
  </si>
  <si>
    <t xml:space="preserve">Intelektualne i osobne usluge </t>
  </si>
  <si>
    <t xml:space="preserve">Računalne usluge </t>
  </si>
  <si>
    <t xml:space="preserve">Ostale usluge </t>
  </si>
  <si>
    <t xml:space="preserve">Naknade troškova osobama izvan radnog odnosa </t>
  </si>
  <si>
    <t>Naknade za rad predstavničkih i izvršnih tijela, povjerenstava i slično</t>
  </si>
  <si>
    <t xml:space="preserve">Premije osiguranja </t>
  </si>
  <si>
    <t xml:space="preserve">Reprezentacija </t>
  </si>
  <si>
    <t xml:space="preserve">Članarine </t>
  </si>
  <si>
    <t>FINANCIJSKI RASHODI</t>
  </si>
  <si>
    <t xml:space="preserve">Ostali financijski rashodi </t>
  </si>
  <si>
    <t>Bankarske usluge i usluge platnog prometa</t>
  </si>
  <si>
    <t xml:space="preserve">Zatezne kamate </t>
  </si>
  <si>
    <t xml:space="preserve">Ostali nespomenuti financijski rashodi </t>
  </si>
  <si>
    <t>35</t>
  </si>
  <si>
    <t xml:space="preserve">SUBVENCIJE </t>
  </si>
  <si>
    <t>351</t>
  </si>
  <si>
    <t>Subvencije trgovačkim društvima u javnom sektoru</t>
  </si>
  <si>
    <t>352</t>
  </si>
  <si>
    <t>Subvencije trgovačkim društvima izvan javnog sektora</t>
  </si>
  <si>
    <t>Subvencije poljoprivrednicima i obrtnicima</t>
  </si>
  <si>
    <t>36</t>
  </si>
  <si>
    <t xml:space="preserve">POMOĆI DANE U INOZEMSTVO I UNUTAR OPĆEG PRORAČUNA </t>
  </si>
  <si>
    <t xml:space="preserve">Kapitalne pomoći unutar općeg proračuna </t>
  </si>
  <si>
    <t>366</t>
  </si>
  <si>
    <t>Pomoći proračunskim korisnicima drugih proračuna</t>
  </si>
  <si>
    <t>Tekuće pomoći proraču.korisnicima drugih proračuna</t>
  </si>
  <si>
    <t>37</t>
  </si>
  <si>
    <t xml:space="preserve">NAKNADE GRAĐANIMA I KUĆANSTVIMA NA TEMELJU OSIGURANJA I DRUGE NAKNADE </t>
  </si>
  <si>
    <t>372</t>
  </si>
  <si>
    <t xml:space="preserve">Naknade građanima i kućanstvima u novcu </t>
  </si>
  <si>
    <t>Naknade građanima i kućanstvima u naravi</t>
  </si>
  <si>
    <t>38</t>
  </si>
  <si>
    <t xml:space="preserve">OSTALI RASHODI  </t>
  </si>
  <si>
    <t>381</t>
  </si>
  <si>
    <t xml:space="preserve">Tekuće donacije </t>
  </si>
  <si>
    <t xml:space="preserve">Tekuće donacije u novcu </t>
  </si>
  <si>
    <t>Kapitalne donacije neprofitnim organizacijama</t>
  </si>
  <si>
    <t>383</t>
  </si>
  <si>
    <t xml:space="preserve">Kazne, penali i naknade štete </t>
  </si>
  <si>
    <t>385</t>
  </si>
  <si>
    <t xml:space="preserve">Izvanredni rashodi </t>
  </si>
  <si>
    <t>Nepredviđeni rashodi do visine proračunske pričuve</t>
  </si>
  <si>
    <t xml:space="preserve">RASHODI ZA NABAVU NEFINANCIJSKE IMOVINE </t>
  </si>
  <si>
    <t xml:space="preserve">RASHODI ZA NABAVU NEPROIZVEDENE DUGOTRAJNE IMOVINE </t>
  </si>
  <si>
    <t>411</t>
  </si>
  <si>
    <t xml:space="preserve">Ostala nematerijalna imovina </t>
  </si>
  <si>
    <t xml:space="preserve">RASHODI ZA NABAVU PROIZVEDENE DUGOTRAJNE IMOVINE </t>
  </si>
  <si>
    <t xml:space="preserve">Poslovni objekti </t>
  </si>
  <si>
    <t>Ceste, željeznice i slični građevinski objekti</t>
  </si>
  <si>
    <t xml:space="preserve">Ostali građevinski objekti </t>
  </si>
  <si>
    <t xml:space="preserve">Uredska oprema i namještaj </t>
  </si>
  <si>
    <t>Uređaji, strojevi i oprema za ostale namjene</t>
  </si>
  <si>
    <t xml:space="preserve">Knjige u knjižnicama </t>
  </si>
  <si>
    <t>426</t>
  </si>
  <si>
    <t xml:space="preserve">Ulaganja u računalne programe </t>
  </si>
  <si>
    <t>RASHODI ZA DODATNA ULAGANJA NA NEFINANCIJSKOJ IMOVINI</t>
  </si>
  <si>
    <t xml:space="preserve">RASPOLOŽIVA SREDSTVA IZ PRETHODNIH GODINA </t>
  </si>
  <si>
    <t>9</t>
  </si>
  <si>
    <t xml:space="preserve">VLASTITI IZVORI </t>
  </si>
  <si>
    <t>92</t>
  </si>
  <si>
    <t>REZULTAT POSLOVANJA</t>
  </si>
  <si>
    <t>922</t>
  </si>
  <si>
    <t xml:space="preserve">Višak/manjak prihoda </t>
  </si>
  <si>
    <t>9221</t>
  </si>
  <si>
    <t xml:space="preserve">Višak prihoda </t>
  </si>
  <si>
    <t>PRIHODI I PRIMICI PREMA IZVORIMA FINANCIRANJA</t>
  </si>
  <si>
    <t>Naziv</t>
  </si>
  <si>
    <t>Izvor 1</t>
  </si>
  <si>
    <t xml:space="preserve">Opći prihodi i primici </t>
  </si>
  <si>
    <t>Izvor 2</t>
  </si>
  <si>
    <t>Izvor 3</t>
  </si>
  <si>
    <t xml:space="preserve">Prihodi za posebne namjene </t>
  </si>
  <si>
    <t>Izvor 4</t>
  </si>
  <si>
    <t>Izvor 5</t>
  </si>
  <si>
    <t>Izvor 6</t>
  </si>
  <si>
    <t xml:space="preserve">Prihodi od nefinancijske imovine i nadoknade šteta s osnova osiguranja </t>
  </si>
  <si>
    <t>Izvor 7</t>
  </si>
  <si>
    <t>RASHODI I IZDACI PREMA IZVORIMA FINANCIRANJA</t>
  </si>
  <si>
    <t>RASHODI I IZDACI PREMA FUNKCIJSKOJ KLASIFIKACIJI</t>
  </si>
  <si>
    <t xml:space="preserve">Funk. klas. </t>
  </si>
  <si>
    <t>01</t>
  </si>
  <si>
    <t>OPĆE JAVNE USLUGE</t>
  </si>
  <si>
    <t>011</t>
  </si>
  <si>
    <t>Izvršna i zakonodavna tijela, financijski i fiskalni poslovi, vanjski poslovi</t>
  </si>
  <si>
    <t>016</t>
  </si>
  <si>
    <t xml:space="preserve">Opće javne usluge koje nisu drugdje svrstane </t>
  </si>
  <si>
    <t>03</t>
  </si>
  <si>
    <t xml:space="preserve">JAVNI RED I SIGURNOST </t>
  </si>
  <si>
    <t>032</t>
  </si>
  <si>
    <t>Usluge protupožarne zaštite</t>
  </si>
  <si>
    <t>04</t>
  </si>
  <si>
    <t>EKONOMSKI POSLOVI</t>
  </si>
  <si>
    <t>041</t>
  </si>
  <si>
    <t xml:space="preserve">Opći ekonomski, trgovački i poslovi vezani uz rad </t>
  </si>
  <si>
    <t>042</t>
  </si>
  <si>
    <t xml:space="preserve">Poljoprivreda, šumarstvo, ribarstvo i lov </t>
  </si>
  <si>
    <t>045</t>
  </si>
  <si>
    <t>Promet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</si>
  <si>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</si>
  <si>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</si>
  <si>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</si>
  <si>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</si>
  <si>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</si>
  <si>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</si>
  <si>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</si>
  <si>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</si>
  <si>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056</t>
  </si>
  <si>
    <t>Poslovi i usluge zaštite okoliša koji nisu drugdje svrstani</t>
  </si>
  <si>
    <t>06</t>
  </si>
  <si>
    <t xml:space="preserve">USLUGE UNAPREĐENJA STANOVANJA I ZAJEDNICE </t>
  </si>
  <si>
    <t>061</t>
  </si>
  <si>
    <t>Razvoj stanovanja</t>
  </si>
  <si>
    <t>062</t>
  </si>
  <si>
    <t>Razvoj zajednice</t>
  </si>
  <si>
    <t>063</t>
  </si>
  <si>
    <t>Opskrba vodom</t>
  </si>
  <si>
    <t>064</t>
  </si>
  <si>
    <t xml:space="preserve">Ulična rasvjeta </t>
  </si>
  <si>
    <t>07</t>
  </si>
  <si>
    <t>ZDRAVSTVO</t>
  </si>
  <si>
    <t>072</t>
  </si>
  <si>
    <t>Službe za vanjske pacijente</t>
  </si>
  <si>
    <t>08</t>
  </si>
  <si>
    <t>REKREACIJA, KULURA I RELIGIJA</t>
  </si>
  <si>
    <t xml:space="preserve">081 </t>
  </si>
  <si>
    <t>Službe rekreacije i sporta</t>
  </si>
  <si>
    <t>082</t>
  </si>
  <si>
    <t>Službe kulture</t>
  </si>
  <si>
    <t>086</t>
  </si>
  <si>
    <t>Rashodi za rekreaciju, kulturu i religiju koji nisu drugdje svrstani</t>
  </si>
  <si>
    <t>09</t>
  </si>
  <si>
    <t>OBRAZOVANJE</t>
  </si>
  <si>
    <t>091</t>
  </si>
  <si>
    <t xml:space="preserve">Predškolsko i osnovno obrazovanje </t>
  </si>
  <si>
    <t>096</t>
  </si>
  <si>
    <t xml:space="preserve">Dodatne usluge u obrazovanju </t>
  </si>
  <si>
    <t>10</t>
  </si>
  <si>
    <t>SOCIJALNA ZAŠTITA</t>
  </si>
  <si>
    <t>106</t>
  </si>
  <si>
    <t xml:space="preserve">Stanovanje </t>
  </si>
  <si>
    <t>107</t>
  </si>
  <si>
    <t>Socijalna pomoć stanovništvu koje nije obuhvaćeno redovnim socijalnim programima</t>
  </si>
  <si>
    <t>109</t>
  </si>
  <si>
    <t xml:space="preserve">Aktivnosti socijalne zaštite koje nisu drugdje svrstane </t>
  </si>
  <si>
    <t>2/1</t>
  </si>
  <si>
    <t xml:space="preserve">Komunikacijska oprema </t>
  </si>
  <si>
    <t>013</t>
  </si>
  <si>
    <t>043</t>
  </si>
  <si>
    <t>046</t>
  </si>
  <si>
    <t>083</t>
  </si>
  <si>
    <t>084</t>
  </si>
  <si>
    <t>095</t>
  </si>
  <si>
    <t>102</t>
  </si>
  <si>
    <t>104</t>
  </si>
  <si>
    <t>Opće usluge</t>
  </si>
  <si>
    <t>Gorivo i energija</t>
  </si>
  <si>
    <t>Komunikacije</t>
  </si>
  <si>
    <t>Službe emitiranja i izdavanja</t>
  </si>
  <si>
    <t>Religijske i druge službe zajednice</t>
  </si>
  <si>
    <t>Starost</t>
  </si>
  <si>
    <t>Obitelj i djeca</t>
  </si>
  <si>
    <t xml:space="preserve">Religijske i druge službe zajednice </t>
  </si>
  <si>
    <t xml:space="preserve">Porez i prirez na dohodak utvrđen u postupku nadzora za prethodne godine </t>
  </si>
  <si>
    <t>342</t>
  </si>
  <si>
    <t xml:space="preserve">Kamate za primljene kredite i zajmove </t>
  </si>
  <si>
    <t xml:space="preserve">Kamate za primljene kredite i zajmove od kreditnih i ostalih financijskih institucija u javnom sektoru </t>
  </si>
  <si>
    <t>Primici od financijske imovine i zaduživanja</t>
  </si>
  <si>
    <t>PRIMICI OD ZADUŽIVANJA</t>
  </si>
  <si>
    <t>Primljeni krediti i zajmovi od kreditnih i ostalih financijskih institucija u javnom sektoru</t>
  </si>
  <si>
    <t>Primljeni krediti od kreditnih institucija u javnom sektoru</t>
  </si>
  <si>
    <t>Izdaci za financijsku imovinu i otplate zajmova</t>
  </si>
  <si>
    <t>IZDACI ZA OTPLATU GLAVNICE PRIMLJENIH KREDITA I ZAJMOVA</t>
  </si>
  <si>
    <t>3131</t>
  </si>
  <si>
    <t xml:space="preserve">Doprinosi za mirovinsko osiguranje </t>
  </si>
  <si>
    <t>Aktivnost:  Redovan rad mjesnih odbora</t>
  </si>
  <si>
    <t>A1007 03</t>
  </si>
  <si>
    <t xml:space="preserve">Aktivnost: Gospodarenje otpadom </t>
  </si>
  <si>
    <t>T1010 10</t>
  </si>
  <si>
    <t>Tekući projekt: Rekonstrukcija nogostupa u Ulici hrvatskih pavlina</t>
  </si>
  <si>
    <t>T1010 12</t>
  </si>
  <si>
    <t>Tekući projekt: Preasfaltiranje NC u Sestrancu</t>
  </si>
  <si>
    <t>K1011 06</t>
  </si>
  <si>
    <t>Kapitalni projekt: Izgradnja javne rasvjete u Zlogonju (potez Donja Voća)</t>
  </si>
  <si>
    <t>Kapitalni projekt: Aglomeracija Lepoglava</t>
  </si>
  <si>
    <t>Kapitalni projekt: Igralište u Zlogonju</t>
  </si>
  <si>
    <t>K1014 05</t>
  </si>
  <si>
    <t>Ostali građevinski objekti</t>
  </si>
  <si>
    <t>K1014 10</t>
  </si>
  <si>
    <t>K1014 11</t>
  </si>
  <si>
    <t>1037</t>
  </si>
  <si>
    <t>K1037 01</t>
  </si>
  <si>
    <t>1038</t>
  </si>
  <si>
    <t>Program: Izrada prostorno-planske dokumentacije</t>
  </si>
  <si>
    <t>K1038 01</t>
  </si>
  <si>
    <t>Kapitalni projekt: Prostorni plan</t>
  </si>
  <si>
    <t>1039</t>
  </si>
  <si>
    <t xml:space="preserve">Program: Poticanje stambene gradnje </t>
  </si>
  <si>
    <t>T1039 01</t>
  </si>
  <si>
    <t xml:space="preserve">Tekući projekt: Društveno poticana stanogradnja - POS </t>
  </si>
  <si>
    <t>T1023 01</t>
  </si>
  <si>
    <t xml:space="preserve">Tekući projekt: Hrvatski festival sportske rekreacije na selu </t>
  </si>
  <si>
    <t>T1024 04</t>
  </si>
  <si>
    <t xml:space="preserve">Tekući projekt: Sanacija igrališta uz Drušveni dom Bednjica </t>
  </si>
  <si>
    <t>T1026 04</t>
  </si>
  <si>
    <t>Tekući projekt: Nabava radnih bilježnica za učenike OŠ</t>
  </si>
  <si>
    <t>T1034 01</t>
  </si>
  <si>
    <t>Tekući projekt: Pridruži se - aktivni u mirovini</t>
  </si>
  <si>
    <t xml:space="preserve">Ostvarenje </t>
  </si>
  <si>
    <t>Članarine i norme</t>
  </si>
  <si>
    <t>Kamate za primljene kredite i zajmove od kreditnih i ostalih financijskih institucija u javnom sektoru</t>
  </si>
  <si>
    <t>Subvencije poljoprivrednicima, obrtnicima, malim i srednjim poduzetnicima</t>
  </si>
  <si>
    <t>Reprezentacija</t>
  </si>
  <si>
    <t>Ostvarenje 1-6/2020.</t>
  </si>
  <si>
    <t>Otplata glavnice primljenih kredita i zajmova od kreditnih i ostalih financijskih institucija u javnom sektoru</t>
  </si>
  <si>
    <t>Otplata glavnice primljenih kredita od kreditnih institucija u javnom sektoru - dugoročni</t>
  </si>
  <si>
    <t>Ostvarenje</t>
  </si>
  <si>
    <t>ostv./ god. %</t>
  </si>
  <si>
    <t>I. OPĆI DIO PRORAČUNA za razdoblje od 01.01.2021. do 30.06.2021.</t>
  </si>
  <si>
    <t>Plan 2021.</t>
  </si>
  <si>
    <t>Ostvarenje 1-6/2021.</t>
  </si>
  <si>
    <t>21/20</t>
  </si>
  <si>
    <t>21/21</t>
  </si>
  <si>
    <t>OPĆI DIO PRORAČUNA za razdoblje od 01.01.2021. do 30.06.2021.</t>
  </si>
  <si>
    <t>II. POSEBNI DIO proračuna za razdoblje od 01.01.2021. do 30.06.2021.</t>
  </si>
  <si>
    <t>2021.</t>
  </si>
  <si>
    <t>1-6/2021.</t>
  </si>
  <si>
    <t>1003</t>
  </si>
  <si>
    <t>Program: Financiranje izbora</t>
  </si>
  <si>
    <t>A1003 01</t>
  </si>
  <si>
    <t>Aktivnost:  Lokalni izbori</t>
  </si>
  <si>
    <t>Usluge promidžbe i informiranja</t>
  </si>
  <si>
    <t>A1007 04</t>
  </si>
  <si>
    <t>Aktivnost: Mobilno reciklažno dvorište</t>
  </si>
  <si>
    <t>Ostale usluge</t>
  </si>
  <si>
    <t>K1007 03</t>
  </si>
  <si>
    <t>Kapitalni projekt: Zeleni otoci - nadstrešnice</t>
  </si>
  <si>
    <t>T1008 01</t>
  </si>
  <si>
    <t xml:space="preserve">Tekući projekt: Adaptacija galerijskog prostora zgrade Doma kulture u Lepoglavi </t>
  </si>
  <si>
    <t>T1008 02</t>
  </si>
  <si>
    <t xml:space="preserve">Tekući projekt: Upravljanje imovinom u vlasništvu grada - ošasna imovina </t>
  </si>
  <si>
    <t>K1008 01</t>
  </si>
  <si>
    <t xml:space="preserve">Kapitalni projekt: Ugradnja dizalice topline voda na lokaciji Dom kulture Lepoglava </t>
  </si>
  <si>
    <t>Oprema za odžavanje i zaštitu</t>
  </si>
  <si>
    <t>T1010 09</t>
  </si>
  <si>
    <t>Tekući projekt: Rekonstrukcija nogostupa u Ulici hrvatskih pavlina u Lepoglavi (uz zid kod župnog dvora)</t>
  </si>
  <si>
    <t>T1012 03</t>
  </si>
  <si>
    <t xml:space="preserve">Tekući projekt: Obnova Spomen križ groblja Lepoglava </t>
  </si>
  <si>
    <t>Kapitalni projekt: Izgradnja Društvenog doma u M. O. Ves</t>
  </si>
  <si>
    <t>Kapitalni projekt: Uređenje zgrade gradske uprave - arhiva i pismohrana</t>
  </si>
  <si>
    <t>Tekući projekt: Sufinanciranje obnove na odmarlištu Selce</t>
  </si>
  <si>
    <t>K1014 12</t>
  </si>
  <si>
    <t xml:space="preserve">Kapitalni projekt: Izgradnja vatrogasno-društvenog doma u Kamenici </t>
  </si>
  <si>
    <t>K1014 13</t>
  </si>
  <si>
    <t xml:space="preserve">Kapitalni projekt: Izgradnja sportskog igrališta i uređenje parkirališta u Žarovnici </t>
  </si>
  <si>
    <t>Stambeni objekti</t>
  </si>
  <si>
    <t xml:space="preserve">Program: Strategija razvoja Grada Lepoglave </t>
  </si>
  <si>
    <t>T1040 01</t>
  </si>
  <si>
    <t>Tekući projekt: Strategija razvoja Grada Lepoglave za razdoblje od 2021. - 2027. godine</t>
  </si>
  <si>
    <t>T1018 04</t>
  </si>
  <si>
    <t>Tekući projekt: Potpore mikro subjektima malog gospodarstva</t>
  </si>
  <si>
    <t>A1019 01</t>
  </si>
  <si>
    <t xml:space="preserve">Aktivnost: Sufinanciranje umjetnog osjemenjivanja plotkinja </t>
  </si>
  <si>
    <t>Subvencije trgovačkim društvima i zadrugama izvan javnog sektora</t>
  </si>
  <si>
    <t>T1019 07</t>
  </si>
  <si>
    <t>Tekući projekt: Potpore za ulaganje u materijalnu imovinu na poljoprivrednim gospodarstvima</t>
  </si>
  <si>
    <t>K1024 08</t>
  </si>
  <si>
    <t>Kapitalni projekt: Objekti uz sportske građevine - Viletinec</t>
  </si>
  <si>
    <t>K1024 09</t>
  </si>
  <si>
    <t>Kapitalni projekt: Objekti uz sportske građevine - Žarovnica</t>
  </si>
  <si>
    <t>K1024 10</t>
  </si>
  <si>
    <t>Kapitalni projekt: Objekti uz sportske građevine - Čret</t>
  </si>
  <si>
    <t>T1024 02</t>
  </si>
  <si>
    <t xml:space="preserve">Tekući projekt: Održavanje sportskih građevina </t>
  </si>
  <si>
    <t>T1030 03</t>
  </si>
  <si>
    <t>Tekući projekt: Revizija procjene rizika od velikih nesreća i Plana djelovanja CZ</t>
  </si>
  <si>
    <t>Ostale intelektualne usluge</t>
  </si>
  <si>
    <t>T1033 02</t>
  </si>
  <si>
    <t>Tekući projekt: Zaželi bolji život u Lepoglavi i Klenovniku"</t>
  </si>
  <si>
    <t>Doprinosi za obvezno zdravstveno osiguranje</t>
  </si>
  <si>
    <t>T1035 02</t>
  </si>
  <si>
    <t>Tekući projekt: Poticanje rješavanja stambenog pitanja mladih obitelji</t>
  </si>
  <si>
    <t>Komunikacijska oprema</t>
  </si>
  <si>
    <t>363</t>
  </si>
  <si>
    <t>3632</t>
  </si>
  <si>
    <t>Kapitalne pomoći unutar općeg proračuna</t>
  </si>
  <si>
    <t xml:space="preserve">Subvencije trgovačkim društvima i zadrugama izvan javnog sektora </t>
  </si>
  <si>
    <t>T1034 02</t>
  </si>
  <si>
    <t>Tekući projekt: Umirovljenici za pomoć u zajednici</t>
  </si>
  <si>
    <t>Tekuće pomoći temeljem prijenosa EU sredstava</t>
  </si>
  <si>
    <t xml:space="preserve">Oprema za održavanje i zaštitu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</si>
</sst>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6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.5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rgb="FF006100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8.5"/>
      <color indexed="8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2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</borders>
  <cellStyleXfs count="10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3" fillId="23" borderId="8">
      <alignment horizontal="center" vertical="top" wrapText="1"/>
    </xf>
    <xf numFmtId="0" fontId="17" fillId="0" borderId="9" applyNumberFormat="0" applyFill="0" applyAlignment="0" applyProtection="0"/>
    <xf numFmtId="0" fontId="18" fillId="24" borderId="0" applyNumberFormat="0" applyBorder="0" applyAlignment="0" applyProtection="0"/>
    <xf numFmtId="0" fontId="19" fillId="0" borderId="0"/>
    <xf numFmtId="0" fontId="1" fillId="0" borderId="0"/>
    <xf numFmtId="0" fontId="1" fillId="20" borderId="1" applyNumberFormat="0" applyFont="0" applyAlignment="0" applyProtection="0"/>
    <xf numFmtId="0" fontId="19" fillId="0" borderId="0"/>
    <xf numFmtId="0" fontId="20" fillId="21" borderId="7" applyNumberFormat="0" applyAlignment="0" applyProtection="0"/>
    <xf numFmtId="4" fontId="21" fillId="24" borderId="10" applyNumberFormat="0" applyProtection="0">
      <alignment vertical="center"/>
    </xf>
    <xf numFmtId="4" fontId="22" fillId="25" borderId="10" applyNumberFormat="0" applyProtection="0">
      <alignment vertical="center"/>
    </xf>
    <xf numFmtId="4" fontId="21" fillId="25" borderId="10" applyNumberFormat="0" applyProtection="0">
      <alignment horizontal="left" vertical="center" indent="1"/>
    </xf>
    <xf numFmtId="0" fontId="21" fillId="25" borderId="10" applyNumberFormat="0" applyProtection="0">
      <alignment horizontal="left" vertical="top" indent="1"/>
    </xf>
    <xf numFmtId="4" fontId="21" fillId="26" borderId="0" applyNumberFormat="0" applyProtection="0">
      <alignment horizontal="left" vertical="center" indent="1"/>
    </xf>
    <xf numFmtId="4" fontId="23" fillId="3" borderId="10" applyNumberFormat="0" applyProtection="0">
      <alignment horizontal="right" vertical="center"/>
    </xf>
    <xf numFmtId="4" fontId="23" fillId="9" borderId="10" applyNumberFormat="0" applyProtection="0">
      <alignment horizontal="right" vertical="center"/>
    </xf>
    <xf numFmtId="4" fontId="23" fillId="17" borderId="10" applyNumberFormat="0" applyProtection="0">
      <alignment horizontal="right" vertical="center"/>
    </xf>
    <xf numFmtId="4" fontId="23" fillId="11" borderId="10" applyNumberFormat="0" applyProtection="0">
      <alignment horizontal="right" vertical="center"/>
    </xf>
    <xf numFmtId="4" fontId="23" fillId="15" borderId="10" applyNumberFormat="0" applyProtection="0">
      <alignment horizontal="right" vertical="center"/>
    </xf>
    <xf numFmtId="4" fontId="23" fillId="19" borderId="10" applyNumberFormat="0" applyProtection="0">
      <alignment horizontal="right" vertical="center"/>
    </xf>
    <xf numFmtId="4" fontId="23" fillId="18" borderId="10" applyNumberFormat="0" applyProtection="0">
      <alignment horizontal="right" vertical="center"/>
    </xf>
    <xf numFmtId="4" fontId="23" fillId="27" borderId="10" applyNumberFormat="0" applyProtection="0">
      <alignment horizontal="right" vertical="center"/>
    </xf>
    <xf numFmtId="4" fontId="23" fillId="10" borderId="10" applyNumberFormat="0" applyProtection="0">
      <alignment horizontal="right" vertical="center"/>
    </xf>
    <xf numFmtId="4" fontId="21" fillId="28" borderId="11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1" fillId="31" borderId="10" applyNumberFormat="0" applyProtection="0">
      <alignment horizontal="center" vertical="top"/>
    </xf>
    <xf numFmtId="4" fontId="19" fillId="29" borderId="0" applyNumberFormat="0" applyProtection="0">
      <alignment horizontal="left" vertical="center" indent="1"/>
    </xf>
    <xf numFmtId="4" fontId="19" fillId="26" borderId="0" applyNumberFormat="0" applyProtection="0">
      <alignment horizontal="left" vertical="center" indent="1"/>
    </xf>
    <xf numFmtId="0" fontId="3" fillId="30" borderId="10" applyNumberFormat="0" applyProtection="0">
      <alignment horizontal="left" vertical="center" indent="1"/>
    </xf>
    <xf numFmtId="0" fontId="1" fillId="32" borderId="7" applyNumberFormat="0" applyProtection="0">
      <alignment horizontal="left" vertical="center" indent="1"/>
    </xf>
    <xf numFmtId="0" fontId="1" fillId="32" borderId="7" applyNumberFormat="0" applyProtection="0">
      <alignment horizontal="left" vertical="center" wrapText="1" indent="1"/>
    </xf>
    <xf numFmtId="0" fontId="25" fillId="30" borderId="10" applyNumberFormat="0" applyProtection="0">
      <alignment horizontal="left" vertical="top" indent="1"/>
    </xf>
    <xf numFmtId="0" fontId="3" fillId="26" borderId="10" applyNumberFormat="0" applyProtection="0">
      <alignment horizontal="left" vertical="center" indent="1"/>
    </xf>
    <xf numFmtId="0" fontId="1" fillId="33" borderId="7" applyNumberFormat="0" applyProtection="0">
      <alignment horizontal="left" vertical="center" indent="1"/>
    </xf>
    <xf numFmtId="0" fontId="1" fillId="33" borderId="7" applyNumberFormat="0" applyProtection="0">
      <alignment horizontal="left" vertical="center" wrapText="1" indent="1"/>
    </xf>
    <xf numFmtId="0" fontId="1" fillId="26" borderId="10" applyNumberFormat="0" applyProtection="0">
      <alignment horizontal="left" vertical="top" indent="1"/>
    </xf>
    <xf numFmtId="0" fontId="1" fillId="34" borderId="10" applyNumberFormat="0" applyProtection="0">
      <alignment horizontal="left" vertical="center" indent="1"/>
    </xf>
    <xf numFmtId="0" fontId="1" fillId="23" borderId="7" applyNumberFormat="0" applyProtection="0">
      <alignment horizontal="left" vertical="center" indent="1"/>
    </xf>
    <xf numFmtId="0" fontId="1" fillId="23" borderId="7" applyNumberFormat="0" applyProtection="0">
      <alignment horizontal="left" vertical="center" wrapText="1" indent="1"/>
    </xf>
    <xf numFmtId="0" fontId="1" fillId="34" borderId="10" applyNumberFormat="0" applyProtection="0">
      <alignment horizontal="left" vertical="top" indent="1"/>
    </xf>
    <xf numFmtId="0" fontId="1" fillId="35" borderId="10" applyNumberFormat="0" applyProtection="0">
      <alignment horizontal="left" vertical="center" indent="1"/>
    </xf>
    <xf numFmtId="0" fontId="1" fillId="35" borderId="10" applyNumberFormat="0" applyProtection="0">
      <alignment horizontal="left" vertical="top" indent="1"/>
    </xf>
    <xf numFmtId="0" fontId="1" fillId="0" borderId="0"/>
    <xf numFmtId="4" fontId="23" fillId="36" borderId="10" applyNumberFormat="0" applyProtection="0">
      <alignment vertical="center"/>
    </xf>
    <xf numFmtId="4" fontId="26" fillId="36" borderId="10" applyNumberFormat="0" applyProtection="0">
      <alignment vertical="center"/>
    </xf>
    <xf numFmtId="4" fontId="23" fillId="36" borderId="10" applyNumberFormat="0" applyProtection="0">
      <alignment horizontal="left" vertical="center" indent="1"/>
    </xf>
    <xf numFmtId="0" fontId="23" fillId="36" borderId="10" applyNumberFormat="0" applyProtection="0">
      <alignment horizontal="left" vertical="top" indent="1"/>
    </xf>
    <xf numFmtId="4" fontId="27" fillId="29" borderId="10" applyNumberFormat="0" applyProtection="0">
      <alignment horizontal="right" vertical="center"/>
    </xf>
    <xf numFmtId="4" fontId="26" fillId="29" borderId="10" applyNumberFormat="0" applyProtection="0">
      <alignment horizontal="right" vertical="center"/>
    </xf>
    <xf numFmtId="4" fontId="23" fillId="31" borderId="10" applyNumberFormat="0" applyProtection="0">
      <alignment horizontal="left" vertical="center" indent="1"/>
    </xf>
    <xf numFmtId="0" fontId="21" fillId="26" borderId="10" applyNumberFormat="0" applyProtection="0">
      <alignment horizontal="center" vertical="top" wrapText="1"/>
    </xf>
    <xf numFmtId="4" fontId="28" fillId="37" borderId="0" applyNumberFormat="0" applyProtection="0">
      <alignment horizontal="left" vertical="center" indent="1"/>
    </xf>
    <xf numFmtId="4" fontId="29" fillId="29" borderId="10" applyNumberFormat="0" applyProtection="0">
      <alignment horizontal="right" vertical="center"/>
    </xf>
    <xf numFmtId="0" fontId="30" fillId="38" borderId="0"/>
    <xf numFmtId="49" fontId="31" fillId="38" borderId="0"/>
    <xf numFmtId="49" fontId="32" fillId="38" borderId="12"/>
    <xf numFmtId="49" fontId="33" fillId="38" borderId="0"/>
    <xf numFmtId="0" fontId="30" fillId="39" borderId="12">
      <protection locked="0"/>
    </xf>
    <xf numFmtId="0" fontId="30" fillId="38" borderId="0"/>
    <xf numFmtId="0" fontId="34" fillId="40" borderId="0"/>
    <xf numFmtId="0" fontId="34" fillId="41" borderId="0"/>
    <xf numFmtId="0" fontId="34" fillId="42" borderId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34" fillId="38" borderId="0">
      <alignment horizontal="right" vertical="center"/>
    </xf>
    <xf numFmtId="49" fontId="34" fillId="38" borderId="0"/>
    <xf numFmtId="0" fontId="42" fillId="48" borderId="0" applyNumberFormat="0" applyBorder="0" applyAlignment="0" applyProtection="0"/>
    <xf numFmtId="0" fontId="19" fillId="0" borderId="0">
      <alignment vertical="top"/>
    </xf>
    <xf numFmtId="0" fontId="19" fillId="0" borderId="0">
      <alignment vertical="top"/>
    </xf>
  </cellStyleXfs>
  <cellXfs count="417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44" borderId="0" xfId="0" applyFont="1" applyFill="1"/>
    <xf numFmtId="3" fontId="3" fillId="23" borderId="0" xfId="0" applyNumberFormat="1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0" fontId="19" fillId="0" borderId="0" xfId="105">
      <alignment vertical="top"/>
    </xf>
    <xf numFmtId="0" fontId="43" fillId="0" borderId="0" xfId="105" applyFont="1" applyAlignment="1">
      <alignment vertical="center"/>
    </xf>
    <xf numFmtId="4" fontId="43" fillId="0" borderId="0" xfId="105" applyNumberFormat="1" applyFont="1" applyAlignment="1">
      <alignment horizontal="right" vertical="center"/>
    </xf>
    <xf numFmtId="0" fontId="44" fillId="0" borderId="0" xfId="105" applyFont="1" applyAlignment="1">
      <alignment vertical="center"/>
    </xf>
    <xf numFmtId="0" fontId="45" fillId="0" borderId="0" xfId="105" applyFont="1" applyAlignment="1">
      <alignment horizontal="center" vertical="center"/>
    </xf>
    <xf numFmtId="0" fontId="46" fillId="0" borderId="0" xfId="105" applyFont="1" applyAlignment="1">
      <alignment vertical="center"/>
    </xf>
    <xf numFmtId="4" fontId="47" fillId="44" borderId="0" xfId="105" applyNumberFormat="1" applyFont="1" applyFill="1" applyAlignment="1">
      <alignment horizontal="right" vertical="center"/>
    </xf>
    <xf numFmtId="0" fontId="44" fillId="0" borderId="0" xfId="105" applyFont="1">
      <alignment vertical="top"/>
    </xf>
    <xf numFmtId="0" fontId="45" fillId="0" borderId="0" xfId="105" applyFont="1" applyAlignment="1">
      <alignment vertical="center"/>
    </xf>
    <xf numFmtId="0" fontId="46" fillId="0" borderId="0" xfId="105" applyFont="1" applyAlignment="1">
      <alignment horizontal="left" vertical="center"/>
    </xf>
    <xf numFmtId="4" fontId="46" fillId="0" borderId="0" xfId="105" applyNumberFormat="1" applyFont="1" applyAlignment="1">
      <alignment horizontal="right" vertical="center"/>
    </xf>
    <xf numFmtId="0" fontId="46" fillId="0" borderId="0" xfId="105" applyFont="1" applyAlignment="1">
      <alignment horizontal="left" vertical="center" wrapText="1"/>
    </xf>
    <xf numFmtId="4" fontId="50" fillId="0" borderId="0" xfId="105" applyNumberFormat="1" applyFont="1" applyAlignment="1">
      <alignment horizontal="right" vertical="center"/>
    </xf>
    <xf numFmtId="4" fontId="3" fillId="44" borderId="0" xfId="105" applyNumberFormat="1" applyFont="1" applyFill="1" applyAlignment="1">
      <alignment horizontal="right" vertical="center"/>
    </xf>
    <xf numFmtId="0" fontId="51" fillId="0" borderId="0" xfId="105" applyFont="1" applyAlignment="1">
      <alignment vertical="center"/>
    </xf>
    <xf numFmtId="0" fontId="48" fillId="0" borderId="0" xfId="105" applyFont="1" applyAlignment="1">
      <alignment vertical="center"/>
    </xf>
    <xf numFmtId="4" fontId="48" fillId="0" borderId="0" xfId="105" applyNumberFormat="1" applyFont="1" applyAlignment="1">
      <alignment vertical="center"/>
    </xf>
    <xf numFmtId="4" fontId="46" fillId="0" borderId="0" xfId="105" applyNumberFormat="1" applyFont="1" applyAlignment="1">
      <alignment vertical="center"/>
    </xf>
    <xf numFmtId="0" fontId="48" fillId="0" borderId="0" xfId="105" applyFont="1">
      <alignment vertical="top"/>
    </xf>
    <xf numFmtId="0" fontId="45" fillId="0" borderId="0" xfId="105" applyFont="1">
      <alignment vertical="top"/>
    </xf>
    <xf numFmtId="4" fontId="19" fillId="0" borderId="0" xfId="105" applyNumberFormat="1">
      <alignment vertical="top"/>
    </xf>
    <xf numFmtId="0" fontId="50" fillId="0" borderId="0" xfId="106" applyFont="1" applyAlignment="1">
      <alignment vertical="center"/>
    </xf>
    <xf numFmtId="0" fontId="43" fillId="0" borderId="0" xfId="106" applyFont="1" applyAlignment="1">
      <alignment horizontal="center" vertical="center"/>
    </xf>
    <xf numFmtId="0" fontId="50" fillId="0" borderId="0" xfId="106" applyFont="1" applyAlignment="1">
      <alignment horizontal="right" vertical="center"/>
    </xf>
    <xf numFmtId="0" fontId="3" fillId="44" borderId="0" xfId="106" applyFont="1" applyFill="1" applyAlignment="1">
      <alignment horizontal="left" vertical="center"/>
    </xf>
    <xf numFmtId="4" fontId="3" fillId="44" borderId="0" xfId="106" applyNumberFormat="1" applyFont="1" applyFill="1" applyAlignment="1">
      <alignment horizontal="right" vertical="center"/>
    </xf>
    <xf numFmtId="4" fontId="41" fillId="44" borderId="0" xfId="106" applyNumberFormat="1" applyFont="1" applyFill="1" applyAlignment="1">
      <alignment vertical="center"/>
    </xf>
    <xf numFmtId="0" fontId="44" fillId="0" borderId="0" xfId="106" applyFont="1" applyAlignment="1">
      <alignment vertical="center"/>
    </xf>
    <xf numFmtId="0" fontId="54" fillId="0" borderId="0" xfId="106" applyFont="1" applyAlignment="1">
      <alignment vertical="center"/>
    </xf>
    <xf numFmtId="0" fontId="46" fillId="0" borderId="0" xfId="106" applyFont="1" applyAlignment="1">
      <alignment vertical="center"/>
    </xf>
    <xf numFmtId="0" fontId="46" fillId="0" borderId="0" xfId="106" applyFont="1" applyAlignment="1">
      <alignment horizontal="left" vertical="center"/>
    </xf>
    <xf numFmtId="4" fontId="46" fillId="0" borderId="0" xfId="106" applyNumberFormat="1" applyFont="1" applyAlignment="1">
      <alignment horizontal="right" vertical="center"/>
    </xf>
    <xf numFmtId="0" fontId="19" fillId="0" borderId="0" xfId="106">
      <alignment vertical="top"/>
    </xf>
    <xf numFmtId="0" fontId="19" fillId="0" borderId="0" xfId="106" applyAlignment="1">
      <alignment horizontal="right" vertical="center"/>
    </xf>
    <xf numFmtId="0" fontId="46" fillId="0" borderId="0" xfId="106" applyFont="1" applyAlignment="1">
      <alignment horizontal="left" vertical="center" wrapText="1"/>
    </xf>
    <xf numFmtId="4" fontId="50" fillId="0" borderId="0" xfId="106" applyNumberFormat="1" applyFont="1" applyAlignment="1">
      <alignment horizontal="right" vertical="center"/>
    </xf>
    <xf numFmtId="0" fontId="43" fillId="0" borderId="0" xfId="106" applyFont="1" applyAlignment="1">
      <alignment vertical="center"/>
    </xf>
    <xf numFmtId="4" fontId="43" fillId="0" borderId="0" xfId="106" applyNumberFormat="1" applyFont="1" applyAlignment="1">
      <alignment vertical="center"/>
    </xf>
    <xf numFmtId="4" fontId="19" fillId="0" borderId="0" xfId="106" applyNumberFormat="1">
      <alignment vertical="top"/>
    </xf>
    <xf numFmtId="0" fontId="45" fillId="0" borderId="0" xfId="106" applyFont="1" applyAlignment="1">
      <alignment horizontal="center" vertical="center"/>
    </xf>
    <xf numFmtId="0" fontId="19" fillId="0" borderId="0" xfId="106" applyAlignment="1">
      <alignment vertical="center"/>
    </xf>
    <xf numFmtId="4" fontId="19" fillId="0" borderId="0" xfId="106" applyNumberFormat="1" applyAlignment="1">
      <alignment vertical="center"/>
    </xf>
    <xf numFmtId="0" fontId="41" fillId="0" borderId="0" xfId="106" applyFont="1" applyAlignment="1">
      <alignment vertical="center"/>
    </xf>
    <xf numFmtId="49" fontId="19" fillId="0" borderId="0" xfId="106" applyNumberFormat="1" applyAlignment="1">
      <alignment vertical="center"/>
    </xf>
    <xf numFmtId="3" fontId="19" fillId="0" borderId="0" xfId="106" applyNumberFormat="1" applyAlignment="1">
      <alignment vertical="center"/>
    </xf>
    <xf numFmtId="49" fontId="19" fillId="0" borderId="0" xfId="106" applyNumberFormat="1">
      <alignment vertical="top"/>
    </xf>
    <xf numFmtId="3" fontId="19" fillId="0" borderId="0" xfId="106" applyNumberFormat="1">
      <alignment vertical="top"/>
    </xf>
    <xf numFmtId="4" fontId="43" fillId="0" borderId="0" xfId="105" applyNumberFormat="1" applyFont="1" applyFill="1" applyAlignment="1">
      <alignment horizontal="right" vertical="center"/>
    </xf>
    <xf numFmtId="3" fontId="19" fillId="0" borderId="0" xfId="106" applyNumberFormat="1" applyFill="1" applyAlignment="1">
      <alignment vertical="center"/>
    </xf>
    <xf numFmtId="3" fontId="19" fillId="0" borderId="0" xfId="106" applyNumberFormat="1" applyFill="1">
      <alignment vertical="top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" fontId="43" fillId="0" borderId="0" xfId="106" applyNumberFormat="1" applyFont="1" applyFill="1" applyAlignment="1">
      <alignment vertical="center"/>
    </xf>
    <xf numFmtId="0" fontId="46" fillId="0" borderId="0" xfId="105" applyFont="1" applyFill="1" applyAlignment="1">
      <alignment vertical="center"/>
    </xf>
    <xf numFmtId="4" fontId="46" fillId="0" borderId="0" xfId="105" applyNumberFormat="1" applyFont="1" applyFill="1" applyAlignment="1">
      <alignment vertical="center"/>
    </xf>
    <xf numFmtId="0" fontId="45" fillId="0" borderId="0" xfId="105" applyFont="1" applyFill="1" applyAlignment="1">
      <alignment vertical="center"/>
    </xf>
    <xf numFmtId="0" fontId="19" fillId="0" borderId="0" xfId="106" applyFill="1">
      <alignment vertical="top"/>
    </xf>
    <xf numFmtId="0" fontId="45" fillId="0" borderId="0" xfId="105" applyFont="1" applyFill="1" applyAlignment="1">
      <alignment horizontal="center" vertical="center"/>
    </xf>
    <xf numFmtId="3" fontId="3" fillId="23" borderId="0" xfId="0" applyNumberFormat="1" applyFont="1" applyFill="1" applyAlignment="1">
      <alignment horizontal="center" wrapText="1"/>
    </xf>
    <xf numFmtId="0" fontId="48" fillId="0" borderId="0" xfId="105" applyFont="1" applyAlignment="1">
      <alignment vertical="top"/>
    </xf>
    <xf numFmtId="0" fontId="45" fillId="0" borderId="0" xfId="105" applyFont="1" applyAlignment="1">
      <alignment vertical="center" wrapText="1" readingOrder="1"/>
    </xf>
    <xf numFmtId="1" fontId="47" fillId="44" borderId="15" xfId="0" applyNumberFormat="1" applyFont="1" applyFill="1" applyBorder="1" applyAlignment="1">
      <alignment horizontal="left" vertical="center"/>
    </xf>
    <xf numFmtId="0" fontId="47" fillId="44" borderId="15" xfId="0" applyFont="1" applyFill="1" applyBorder="1" applyAlignment="1">
      <alignment vertical="center"/>
    </xf>
    <xf numFmtId="4" fontId="47" fillId="44" borderId="15" xfId="0" applyNumberFormat="1" applyFont="1" applyFill="1" applyBorder="1" applyAlignment="1">
      <alignment vertical="center" wrapText="1"/>
    </xf>
    <xf numFmtId="164" fontId="47" fillId="44" borderId="15" xfId="0" applyNumberFormat="1" applyFont="1" applyFill="1" applyBorder="1" applyAlignment="1">
      <alignment horizontal="right" vertical="center"/>
    </xf>
    <xf numFmtId="4" fontId="56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4" fontId="53" fillId="0" borderId="0" xfId="0" applyNumberFormat="1" applyFont="1" applyAlignment="1">
      <alignment vertical="center" wrapText="1"/>
    </xf>
    <xf numFmtId="0" fontId="53" fillId="0" borderId="0" xfId="0" applyFont="1" applyAlignment="1">
      <alignment vertical="top" wrapText="1"/>
    </xf>
    <xf numFmtId="4" fontId="5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1" fontId="47" fillId="44" borderId="16" xfId="0" applyNumberFormat="1" applyFont="1" applyFill="1" applyBorder="1" applyAlignment="1">
      <alignment horizontal="left" vertical="center"/>
    </xf>
    <xf numFmtId="0" fontId="47" fillId="44" borderId="16" xfId="0" applyFont="1" applyFill="1" applyBorder="1" applyAlignment="1">
      <alignment vertical="center"/>
    </xf>
    <xf numFmtId="164" fontId="47" fillId="44" borderId="16" xfId="0" applyNumberFormat="1" applyFont="1" applyFill="1" applyBorder="1" applyAlignment="1">
      <alignment horizontal="right" vertical="center"/>
    </xf>
    <xf numFmtId="166" fontId="0" fillId="0" borderId="0" xfId="0" applyNumberFormat="1"/>
    <xf numFmtId="3" fontId="0" fillId="0" borderId="0" xfId="0" applyNumberFormat="1"/>
    <xf numFmtId="4" fontId="0" fillId="0" borderId="0" xfId="0" applyNumberFormat="1"/>
    <xf numFmtId="49" fontId="3" fillId="0" borderId="0" xfId="0" applyNumberFormat="1" applyFont="1"/>
    <xf numFmtId="0" fontId="3" fillId="0" borderId="0" xfId="0" applyFont="1"/>
    <xf numFmtId="0" fontId="0" fillId="0" borderId="0" xfId="0" applyAlignment="1">
      <alignment horizontal="right"/>
    </xf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5" fillId="0" borderId="0" xfId="0" applyNumberFormat="1" applyFont="1"/>
    <xf numFmtId="0" fontId="57" fillId="0" borderId="0" xfId="0" applyFont="1"/>
    <xf numFmtId="0" fontId="58" fillId="0" borderId="0" xfId="0" applyFont="1"/>
    <xf numFmtId="3" fontId="57" fillId="0" borderId="0" xfId="0" applyNumberFormat="1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1" fontId="1" fillId="0" borderId="0" xfId="0" applyNumberFormat="1" applyFont="1"/>
    <xf numFmtId="49" fontId="3" fillId="23" borderId="0" xfId="0" applyNumberFormat="1" applyFont="1" applyFill="1" applyAlignment="1">
      <alignment horizontal="center"/>
    </xf>
    <xf numFmtId="3" fontId="40" fillId="0" borderId="0" xfId="0" applyNumberFormat="1" applyFont="1"/>
    <xf numFmtId="165" fontId="3" fillId="0" borderId="0" xfId="0" applyNumberFormat="1" applyFont="1"/>
    <xf numFmtId="2" fontId="3" fillId="23" borderId="0" xfId="0" applyNumberFormat="1" applyFont="1" applyFill="1" applyAlignment="1">
      <alignment horizontal="left"/>
    </xf>
    <xf numFmtId="2" fontId="3" fillId="23" borderId="0" xfId="0" applyNumberFormat="1" applyFont="1" applyFill="1" applyAlignment="1">
      <alignment horizontal="center"/>
    </xf>
    <xf numFmtId="2" fontId="2" fillId="0" borderId="0" xfId="0" applyNumberFormat="1" applyFont="1"/>
    <xf numFmtId="164" fontId="3" fillId="44" borderId="0" xfId="0" applyNumberFormat="1" applyFont="1" applyFill="1"/>
    <xf numFmtId="1" fontId="3" fillId="47" borderId="0" xfId="0" applyNumberFormat="1" applyFont="1" applyFill="1" applyAlignment="1">
      <alignment horizontal="center"/>
    </xf>
    <xf numFmtId="4" fontId="57" fillId="0" borderId="0" xfId="0" applyNumberFormat="1" applyFont="1"/>
    <xf numFmtId="4" fontId="1" fillId="0" borderId="0" xfId="0" applyNumberFormat="1" applyFont="1"/>
    <xf numFmtId="4" fontId="3" fillId="23" borderId="0" xfId="0" applyNumberFormat="1" applyFont="1" applyFill="1" applyAlignment="1">
      <alignment horizontal="center" wrapText="1"/>
    </xf>
    <xf numFmtId="4" fontId="3" fillId="44" borderId="0" xfId="0" applyNumberFormat="1" applyFont="1" applyFill="1"/>
    <xf numFmtId="4" fontId="40" fillId="0" borderId="0" xfId="0" applyNumberFormat="1" applyFont="1"/>
    <xf numFmtId="49" fontId="0" fillId="0" borderId="0" xfId="0" applyNumberFormat="1" applyFont="1" applyBorder="1" applyAlignment="1">
      <alignment vertical="center"/>
    </xf>
    <xf numFmtId="4" fontId="47" fillId="44" borderId="16" xfId="0" applyNumberFormat="1" applyFont="1" applyFill="1" applyBorder="1" applyAlignment="1">
      <alignment vertical="center" wrapText="1"/>
    </xf>
    <xf numFmtId="3" fontId="3" fillId="23" borderId="0" xfId="0" applyNumberFormat="1" applyFont="1" applyFill="1" applyAlignment="1">
      <alignment horizontal="center" wrapText="1"/>
    </xf>
    <xf numFmtId="4" fontId="48" fillId="0" borderId="0" xfId="105" applyNumberFormat="1" applyFont="1" applyFill="1" applyBorder="1" applyAlignment="1">
      <alignment horizontal="right" vertical="center"/>
    </xf>
    <xf numFmtId="0" fontId="46" fillId="0" borderId="0" xfId="105" applyFont="1" applyBorder="1" applyAlignment="1">
      <alignment vertical="center"/>
    </xf>
    <xf numFmtId="0" fontId="46" fillId="0" borderId="0" xfId="105" applyFont="1" applyBorder="1" applyAlignment="1">
      <alignment horizontal="left" vertical="center"/>
    </xf>
    <xf numFmtId="4" fontId="46" fillId="0" borderId="0" xfId="105" applyNumberFormat="1" applyFont="1" applyFill="1" applyBorder="1" applyAlignment="1">
      <alignment horizontal="right" vertical="center"/>
    </xf>
    <xf numFmtId="0" fontId="46" fillId="0" borderId="0" xfId="105" applyFont="1" applyBorder="1" applyAlignment="1">
      <alignment horizontal="left" vertical="center" wrapText="1"/>
    </xf>
    <xf numFmtId="0" fontId="48" fillId="0" borderId="0" xfId="105" applyFont="1" applyBorder="1" applyAlignment="1">
      <alignment horizontal="left" vertical="center"/>
    </xf>
    <xf numFmtId="4" fontId="49" fillId="0" borderId="0" xfId="104" applyNumberFormat="1" applyFont="1" applyFill="1" applyBorder="1" applyAlignment="1">
      <alignment horizontal="right" vertical="center"/>
    </xf>
    <xf numFmtId="4" fontId="46" fillId="0" borderId="0" xfId="105" applyNumberFormat="1" applyFont="1" applyBorder="1" applyAlignment="1">
      <alignment horizontal="right" vertical="center"/>
    </xf>
    <xf numFmtId="4" fontId="45" fillId="0" borderId="0" xfId="105" applyNumberFormat="1" applyFont="1" applyBorder="1" applyAlignment="1">
      <alignment horizontal="right" vertical="center"/>
    </xf>
    <xf numFmtId="4" fontId="48" fillId="0" borderId="0" xfId="105" applyNumberFormat="1" applyFont="1" applyBorder="1" applyAlignment="1">
      <alignment horizontal="right" vertical="center"/>
    </xf>
    <xf numFmtId="4" fontId="48" fillId="0" borderId="0" xfId="105" applyNumberFormat="1" applyFont="1" applyFill="1" applyBorder="1" applyAlignment="1">
      <alignment horizontal="right" vertical="top"/>
    </xf>
    <xf numFmtId="4" fontId="48" fillId="0" borderId="0" xfId="105" applyNumberFormat="1" applyFont="1" applyBorder="1" applyAlignment="1">
      <alignment horizontal="right" vertical="top"/>
    </xf>
    <xf numFmtId="4" fontId="43" fillId="0" borderId="0" xfId="105" applyNumberFormat="1" applyFont="1" applyBorder="1" applyAlignment="1">
      <alignment horizontal="right" vertical="center"/>
    </xf>
    <xf numFmtId="4" fontId="43" fillId="0" borderId="0" xfId="105" applyNumberFormat="1" applyFont="1" applyFill="1" applyBorder="1" applyAlignment="1">
      <alignment horizontal="right" vertical="center"/>
    </xf>
    <xf numFmtId="4" fontId="2" fillId="0" borderId="0" xfId="105" applyNumberFormat="1" applyFont="1" applyFill="1" applyBorder="1" applyAlignment="1">
      <alignment horizontal="right" vertical="center"/>
    </xf>
    <xf numFmtId="4" fontId="53" fillId="0" borderId="0" xfId="105" applyNumberFormat="1" applyFont="1" applyFill="1" applyBorder="1" applyAlignment="1">
      <alignment horizontal="right" vertical="center"/>
    </xf>
    <xf numFmtId="4" fontId="52" fillId="0" borderId="0" xfId="105" applyNumberFormat="1" applyFont="1" applyBorder="1" applyAlignment="1">
      <alignment horizontal="right" vertical="center"/>
    </xf>
    <xf numFmtId="0" fontId="48" fillId="0" borderId="0" xfId="105" applyFont="1" applyBorder="1" applyAlignment="1">
      <alignment horizontal="left" vertical="top"/>
    </xf>
    <xf numFmtId="0" fontId="46" fillId="0" borderId="0" xfId="105" applyFont="1" applyBorder="1" applyAlignment="1">
      <alignment horizontal="left" vertical="top"/>
    </xf>
    <xf numFmtId="4" fontId="46" fillId="0" borderId="0" xfId="105" applyNumberFormat="1" applyFont="1" applyFill="1" applyBorder="1" applyAlignment="1">
      <alignment horizontal="right" vertical="top"/>
    </xf>
    <xf numFmtId="4" fontId="46" fillId="0" borderId="0" xfId="105" applyNumberFormat="1" applyFont="1" applyBorder="1" applyAlignment="1">
      <alignment horizontal="right" vertical="top"/>
    </xf>
    <xf numFmtId="1" fontId="53" fillId="0" borderId="0" xfId="0" applyNumberFormat="1" applyFont="1" applyBorder="1" applyAlignment="1">
      <alignment horizontal="left" vertical="center" wrapText="1"/>
    </xf>
    <xf numFmtId="0" fontId="53" fillId="0" borderId="0" xfId="0" applyFont="1" applyBorder="1" applyAlignment="1">
      <alignment vertical="center" wrapText="1"/>
    </xf>
    <xf numFmtId="4" fontId="53" fillId="0" borderId="0" xfId="0" applyNumberFormat="1" applyFont="1" applyBorder="1" applyAlignment="1">
      <alignment vertical="center" wrapText="1"/>
    </xf>
    <xf numFmtId="4" fontId="53" fillId="0" borderId="0" xfId="0" applyNumberFormat="1" applyFont="1" applyFill="1" applyBorder="1" applyAlignment="1">
      <alignment vertical="center" wrapText="1"/>
    </xf>
    <xf numFmtId="164" fontId="53" fillId="0" borderId="0" xfId="0" applyNumberFormat="1" applyFont="1" applyBorder="1" applyAlignment="1">
      <alignment horizontal="right" vertical="center"/>
    </xf>
    <xf numFmtId="164" fontId="53" fillId="0" borderId="0" xfId="0" applyNumberFormat="1" applyFont="1" applyFill="1" applyBorder="1" applyAlignment="1">
      <alignment horizontal="right" vertical="center"/>
    </xf>
    <xf numFmtId="1" fontId="53" fillId="0" borderId="0" xfId="0" applyNumberFormat="1" applyFont="1" applyBorder="1" applyAlignment="1">
      <alignment horizontal="left" vertical="top" wrapText="1"/>
    </xf>
    <xf numFmtId="0" fontId="53" fillId="0" borderId="0" xfId="0" applyFont="1" applyBorder="1" applyAlignment="1">
      <alignment vertical="top" wrapText="1"/>
    </xf>
    <xf numFmtId="4" fontId="53" fillId="0" borderId="0" xfId="0" applyNumberFormat="1" applyFont="1" applyBorder="1" applyAlignment="1">
      <alignment vertical="top" wrapText="1"/>
    </xf>
    <xf numFmtId="4" fontId="53" fillId="0" borderId="0" xfId="0" applyNumberFormat="1" applyFont="1" applyFill="1" applyBorder="1" applyAlignment="1">
      <alignment vertical="top" wrapText="1"/>
    </xf>
    <xf numFmtId="164" fontId="53" fillId="0" borderId="0" xfId="0" applyNumberFormat="1" applyFont="1" applyBorder="1" applyAlignment="1">
      <alignment horizontal="right" vertical="top"/>
    </xf>
    <xf numFmtId="164" fontId="53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4" fontId="2" fillId="0" borderId="0" xfId="0" applyNumberFormat="1" applyFont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top"/>
    </xf>
    <xf numFmtId="166" fontId="0" fillId="0" borderId="0" xfId="0" applyNumberFormat="1" applyBorder="1"/>
    <xf numFmtId="3" fontId="0" fillId="0" borderId="0" xfId="0" applyNumberFormat="1" applyBorder="1"/>
    <xf numFmtId="0" fontId="0" fillId="0" borderId="0" xfId="0" applyBorder="1"/>
    <xf numFmtId="4" fontId="48" fillId="0" borderId="0" xfId="106" applyNumberFormat="1" applyFont="1" applyFill="1" applyBorder="1" applyAlignment="1">
      <alignment horizontal="right" vertical="center"/>
    </xf>
    <xf numFmtId="4" fontId="48" fillId="0" borderId="0" xfId="106" applyNumberFormat="1" applyFont="1" applyBorder="1" applyAlignment="1">
      <alignment horizontal="right" vertical="center"/>
    </xf>
    <xf numFmtId="4" fontId="53" fillId="0" borderId="0" xfId="106" applyNumberFormat="1" applyFont="1" applyBorder="1" applyAlignment="1">
      <alignment horizontal="right" vertical="center"/>
    </xf>
    <xf numFmtId="0" fontId="46" fillId="0" borderId="0" xfId="106" applyFont="1" applyBorder="1" applyAlignment="1">
      <alignment vertical="center"/>
    </xf>
    <xf numFmtId="0" fontId="46" fillId="0" borderId="0" xfId="106" applyFont="1" applyBorder="1" applyAlignment="1">
      <alignment horizontal="left" vertical="center"/>
    </xf>
    <xf numFmtId="4" fontId="46" fillId="0" borderId="0" xfId="106" applyNumberFormat="1" applyFont="1" applyFill="1" applyBorder="1" applyAlignment="1">
      <alignment horizontal="right" vertical="center"/>
    </xf>
    <xf numFmtId="4" fontId="2" fillId="0" borderId="0" xfId="106" applyNumberFormat="1" applyFont="1" applyBorder="1" applyAlignment="1">
      <alignment horizontal="right" vertical="center"/>
    </xf>
    <xf numFmtId="0" fontId="43" fillId="0" borderId="0" xfId="106" applyFont="1" applyBorder="1" applyAlignment="1">
      <alignment vertical="center"/>
    </xf>
    <xf numFmtId="0" fontId="44" fillId="0" borderId="0" xfId="106" applyFont="1" applyBorder="1" applyAlignment="1">
      <alignment vertical="center"/>
    </xf>
    <xf numFmtId="4" fontId="43" fillId="0" borderId="0" xfId="106" applyNumberFormat="1" applyFont="1" applyFill="1" applyBorder="1" applyAlignment="1">
      <alignment vertical="center"/>
    </xf>
    <xf numFmtId="4" fontId="43" fillId="0" borderId="0" xfId="106" applyNumberFormat="1" applyFont="1" applyBorder="1" applyAlignment="1">
      <alignment vertical="center"/>
    </xf>
    <xf numFmtId="0" fontId="19" fillId="0" borderId="0" xfId="106" applyBorder="1" applyAlignment="1">
      <alignment vertical="center"/>
    </xf>
    <xf numFmtId="0" fontId="19" fillId="0" borderId="0" xfId="106" applyBorder="1" applyAlignment="1">
      <alignment horizontal="left" vertical="center"/>
    </xf>
    <xf numFmtId="4" fontId="19" fillId="0" borderId="0" xfId="106" applyNumberFormat="1" applyFill="1" applyBorder="1" applyAlignment="1">
      <alignment vertical="center"/>
    </xf>
    <xf numFmtId="4" fontId="19" fillId="0" borderId="0" xfId="106" applyNumberFormat="1" applyBorder="1" applyAlignment="1">
      <alignment vertical="center"/>
    </xf>
    <xf numFmtId="0" fontId="19" fillId="0" borderId="0" xfId="106" applyBorder="1">
      <alignment vertical="top"/>
    </xf>
    <xf numFmtId="0" fontId="19" fillId="0" borderId="0" xfId="106" applyBorder="1" applyAlignment="1">
      <alignment vertical="top" wrapText="1"/>
    </xf>
    <xf numFmtId="4" fontId="19" fillId="0" borderId="0" xfId="106" applyNumberFormat="1" applyFill="1" applyBorder="1">
      <alignment vertical="top"/>
    </xf>
    <xf numFmtId="0" fontId="45" fillId="0" borderId="0" xfId="106" applyFont="1" applyBorder="1" applyAlignment="1">
      <alignment horizontal="center" vertical="center"/>
    </xf>
    <xf numFmtId="0" fontId="45" fillId="0" borderId="0" xfId="105" applyFont="1" applyBorder="1" applyAlignment="1">
      <alignment horizontal="center" vertical="center"/>
    </xf>
    <xf numFmtId="0" fontId="43" fillId="0" borderId="0" xfId="106" applyFont="1" applyBorder="1">
      <alignment vertical="top"/>
    </xf>
    <xf numFmtId="0" fontId="44" fillId="0" borderId="0" xfId="106" applyFont="1" applyBorder="1">
      <alignment vertical="top"/>
    </xf>
    <xf numFmtId="4" fontId="43" fillId="0" borderId="0" xfId="106" applyNumberFormat="1" applyFont="1" applyFill="1" applyBorder="1">
      <alignment vertical="top"/>
    </xf>
    <xf numFmtId="2" fontId="43" fillId="0" borderId="0" xfId="106" applyNumberFormat="1" applyFont="1" applyBorder="1">
      <alignment vertical="top"/>
    </xf>
    <xf numFmtId="49" fontId="41" fillId="0" borderId="0" xfId="106" applyNumberFormat="1" applyFont="1" applyBorder="1" applyAlignment="1">
      <alignment vertical="center"/>
    </xf>
    <xf numFmtId="0" fontId="41" fillId="0" borderId="0" xfId="106" applyFont="1" applyBorder="1" applyAlignment="1">
      <alignment vertical="center"/>
    </xf>
    <xf numFmtId="4" fontId="41" fillId="0" borderId="0" xfId="106" applyNumberFormat="1" applyFont="1" applyFill="1" applyBorder="1" applyAlignment="1">
      <alignment vertical="center"/>
    </xf>
    <xf numFmtId="2" fontId="41" fillId="0" borderId="0" xfId="106" applyNumberFormat="1" applyFont="1" applyBorder="1" applyAlignment="1">
      <alignment vertical="center"/>
    </xf>
    <xf numFmtId="49" fontId="19" fillId="0" borderId="0" xfId="106" applyNumberFormat="1" applyBorder="1" applyAlignment="1">
      <alignment vertical="center"/>
    </xf>
    <xf numFmtId="0" fontId="19" fillId="0" borderId="0" xfId="106" applyBorder="1" applyAlignment="1">
      <alignment vertical="center" wrapText="1"/>
    </xf>
    <xf numFmtId="2" fontId="19" fillId="0" borderId="0" xfId="106" applyNumberFormat="1" applyBorder="1" applyAlignment="1">
      <alignment vertical="center"/>
    </xf>
    <xf numFmtId="49" fontId="19" fillId="0" borderId="0" xfId="106" applyNumberFormat="1" applyFont="1" applyBorder="1" applyAlignment="1">
      <alignment vertical="center"/>
    </xf>
    <xf numFmtId="0" fontId="19" fillId="0" borderId="0" xfId="106" applyFont="1" applyBorder="1" applyAlignment="1">
      <alignment vertical="center"/>
    </xf>
    <xf numFmtId="4" fontId="19" fillId="0" borderId="0" xfId="106" applyNumberFormat="1" applyFont="1" applyFill="1" applyBorder="1" applyAlignment="1">
      <alignment vertical="center"/>
    </xf>
    <xf numFmtId="49" fontId="19" fillId="0" borderId="0" xfId="106" applyNumberFormat="1" applyBorder="1">
      <alignment vertical="top"/>
    </xf>
    <xf numFmtId="2" fontId="19" fillId="0" borderId="0" xfId="106" applyNumberFormat="1" applyBorder="1">
      <alignment vertical="top"/>
    </xf>
    <xf numFmtId="0" fontId="48" fillId="0" borderId="0" xfId="105" applyFont="1" applyBorder="1" applyAlignment="1">
      <alignment horizontal="left" vertical="center"/>
    </xf>
    <xf numFmtId="4" fontId="53" fillId="0" borderId="0" xfId="0" applyNumberFormat="1" applyFont="1" applyFill="1" applyBorder="1" applyAlignment="1">
      <alignment horizontal="right" vertical="center" wrapText="1"/>
    </xf>
    <xf numFmtId="0" fontId="52" fillId="0" borderId="0" xfId="105" applyFont="1" applyFill="1" applyAlignment="1">
      <alignment vertical="center"/>
    </xf>
    <xf numFmtId="4" fontId="52" fillId="0" borderId="0" xfId="105" applyNumberFormat="1" applyFont="1" applyFill="1" applyAlignment="1">
      <alignment vertical="center"/>
    </xf>
    <xf numFmtId="0" fontId="52" fillId="0" borderId="0" xfId="105" applyFont="1" applyAlignment="1">
      <alignment vertical="center"/>
    </xf>
    <xf numFmtId="0" fontId="48" fillId="0" borderId="0" xfId="105" applyFont="1" applyFill="1" applyAlignment="1">
      <alignment vertical="center"/>
    </xf>
    <xf numFmtId="4" fontId="48" fillId="0" borderId="0" xfId="105" applyNumberFormat="1" applyFont="1" applyFill="1" applyAlignment="1">
      <alignment vertical="center"/>
    </xf>
    <xf numFmtId="4" fontId="53" fillId="0" borderId="0" xfId="100" applyNumberFormat="1" applyFont="1" applyFill="1" applyBorder="1" applyAlignment="1">
      <alignment horizontal="right" vertical="center" wrapText="1"/>
    </xf>
    <xf numFmtId="4" fontId="53" fillId="0" borderId="0" xfId="0" applyNumberFormat="1" applyFont="1" applyFill="1" applyBorder="1" applyAlignment="1">
      <alignment horizontal="right" vertical="top" wrapText="1"/>
    </xf>
    <xf numFmtId="4" fontId="52" fillId="0" borderId="0" xfId="105" applyNumberFormat="1" applyFont="1" applyAlignment="1">
      <alignment vertical="center"/>
    </xf>
    <xf numFmtId="0" fontId="52" fillId="0" borderId="0" xfId="105" applyFont="1">
      <alignment vertical="top"/>
    </xf>
    <xf numFmtId="4" fontId="52" fillId="0" borderId="0" xfId="105" applyNumberFormat="1" applyFont="1">
      <alignment vertical="top"/>
    </xf>
    <xf numFmtId="4" fontId="19" fillId="0" borderId="0" xfId="106" applyNumberFormat="1" applyBorder="1" applyAlignment="1">
      <alignment vertical="top"/>
    </xf>
    <xf numFmtId="0" fontId="0" fillId="0" borderId="0" xfId="0" applyAlignment="1">
      <alignment vertical="top" wrapText="1"/>
    </xf>
    <xf numFmtId="1" fontId="0" fillId="0" borderId="0" xfId="0" applyNumberFormat="1" applyFont="1" applyBorder="1" applyAlignment="1">
      <alignment vertical="center" wrapText="1"/>
    </xf>
    <xf numFmtId="4" fontId="46" fillId="0" borderId="0" xfId="105" applyNumberFormat="1" applyFont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top"/>
    </xf>
    <xf numFmtId="0" fontId="0" fillId="0" borderId="0" xfId="0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 wrapText="1"/>
    </xf>
    <xf numFmtId="164" fontId="0" fillId="0" borderId="0" xfId="0" applyNumberForma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49" fontId="3" fillId="23" borderId="0" xfId="0" applyNumberFormat="1" applyFont="1" applyFill="1" applyBorder="1" applyAlignment="1">
      <alignment horizontal="center"/>
    </xf>
    <xf numFmtId="49" fontId="39" fillId="44" borderId="0" xfId="0" applyNumberFormat="1" applyFont="1" applyFill="1" applyBorder="1" applyAlignment="1">
      <alignment horizontal="center" vertical="center" wrapText="1"/>
    </xf>
    <xf numFmtId="3" fontId="3" fillId="23" borderId="0" xfId="0" applyNumberFormat="1" applyFont="1" applyFill="1" applyBorder="1" applyAlignment="1">
      <alignment horizontal="center"/>
    </xf>
    <xf numFmtId="4" fontId="3" fillId="23" borderId="0" xfId="0" applyNumberFormat="1" applyFont="1" applyFill="1" applyBorder="1" applyAlignment="1">
      <alignment horizontal="center"/>
    </xf>
    <xf numFmtId="3" fontId="39" fillId="46" borderId="0" xfId="0" applyNumberFormat="1" applyFont="1" applyFill="1" applyBorder="1" applyAlignment="1">
      <alignment horizontal="center" vertical="center" wrapText="1"/>
    </xf>
    <xf numFmtId="3" fontId="3" fillId="23" borderId="0" xfId="0" applyNumberFormat="1" applyFont="1" applyFill="1" applyBorder="1" applyAlignment="1">
      <alignment horizontal="center" vertical="top"/>
    </xf>
    <xf numFmtId="4" fontId="3" fillId="23" borderId="0" xfId="0" applyNumberFormat="1" applyFont="1" applyFill="1" applyBorder="1" applyAlignment="1">
      <alignment horizontal="center" vertical="top"/>
    </xf>
    <xf numFmtId="49" fontId="3" fillId="47" borderId="0" xfId="0" applyNumberFormat="1" applyFont="1" applyFill="1" applyBorder="1" applyAlignment="1">
      <alignment horizontal="center"/>
    </xf>
    <xf numFmtId="3" fontId="39" fillId="45" borderId="0" xfId="0" applyNumberFormat="1" applyFont="1" applyFill="1" applyBorder="1" applyAlignment="1">
      <alignment horizontal="center" wrapText="1"/>
    </xf>
    <xf numFmtId="3" fontId="3" fillId="23" borderId="0" xfId="0" quotePrefix="1" applyNumberFormat="1" applyFont="1" applyFill="1" applyBorder="1" applyAlignment="1">
      <alignment horizontal="center"/>
    </xf>
    <xf numFmtId="49" fontId="3" fillId="23" borderId="0" xfId="0" quotePrefix="1" applyNumberFormat="1" applyFont="1" applyFill="1" applyBorder="1" applyAlignment="1">
      <alignment horizontal="center"/>
    </xf>
    <xf numFmtId="49" fontId="4" fillId="43" borderId="0" xfId="0" applyNumberFormat="1" applyFont="1" applyFill="1" applyBorder="1"/>
    <xf numFmtId="3" fontId="4" fillId="43" borderId="0" xfId="0" applyNumberFormat="1" applyFont="1" applyFill="1" applyBorder="1"/>
    <xf numFmtId="4" fontId="4" fillId="43" borderId="0" xfId="0" applyNumberFormat="1" applyFont="1" applyFill="1" applyBorder="1"/>
    <xf numFmtId="164" fontId="4" fillId="43" borderId="0" xfId="0" applyNumberFormat="1" applyFont="1" applyFill="1" applyBorder="1"/>
    <xf numFmtId="1" fontId="3" fillId="44" borderId="0" xfId="0" applyNumberFormat="1" applyFont="1" applyFill="1" applyBorder="1" applyAlignment="1">
      <alignment vertical="center"/>
    </xf>
    <xf numFmtId="49" fontId="3" fillId="44" borderId="0" xfId="0" applyNumberFormat="1" applyFont="1" applyFill="1" applyBorder="1" applyAlignment="1">
      <alignment vertical="center"/>
    </xf>
    <xf numFmtId="0" fontId="3" fillId="44" borderId="0" xfId="0" applyFont="1" applyFill="1" applyBorder="1" applyAlignment="1">
      <alignment vertical="center"/>
    </xf>
    <xf numFmtId="3" fontId="3" fillId="44" borderId="0" xfId="0" applyNumberFormat="1" applyFont="1" applyFill="1" applyBorder="1" applyAlignment="1">
      <alignment vertical="center"/>
    </xf>
    <xf numFmtId="4" fontId="3" fillId="44" borderId="0" xfId="0" applyNumberFormat="1" applyFont="1" applyFill="1" applyBorder="1" applyAlignment="1">
      <alignment vertical="center"/>
    </xf>
    <xf numFmtId="164" fontId="3" fillId="44" borderId="0" xfId="0" applyNumberFormat="1" applyFont="1" applyFill="1" applyBorder="1" applyAlignment="1">
      <alignment vertical="center"/>
    </xf>
    <xf numFmtId="1" fontId="3" fillId="46" borderId="0" xfId="0" applyNumberFormat="1" applyFont="1" applyFill="1" applyBorder="1" applyAlignment="1">
      <alignment vertical="top"/>
    </xf>
    <xf numFmtId="49" fontId="3" fillId="46" borderId="0" xfId="0" applyNumberFormat="1" applyFont="1" applyFill="1" applyBorder="1" applyAlignment="1">
      <alignment vertical="top"/>
    </xf>
    <xf numFmtId="49" fontId="3" fillId="46" borderId="0" xfId="0" quotePrefix="1" applyNumberFormat="1" applyFont="1" applyFill="1" applyBorder="1" applyAlignment="1">
      <alignment vertical="top"/>
    </xf>
    <xf numFmtId="0" fontId="3" fillId="46" borderId="0" xfId="0" applyFont="1" applyFill="1" applyBorder="1" applyAlignment="1">
      <alignment vertical="top" wrapText="1"/>
    </xf>
    <xf numFmtId="4" fontId="3" fillId="46" borderId="0" xfId="0" applyNumberFormat="1" applyFont="1" applyFill="1" applyBorder="1" applyAlignment="1">
      <alignment vertical="top"/>
    </xf>
    <xf numFmtId="164" fontId="3" fillId="46" borderId="0" xfId="0" applyNumberFormat="1" applyFont="1" applyFill="1" applyBorder="1" applyAlignment="1">
      <alignment vertical="top"/>
    </xf>
    <xf numFmtId="1" fontId="3" fillId="45" borderId="0" xfId="0" applyNumberFormat="1" applyFont="1" applyFill="1" applyBorder="1" applyAlignment="1">
      <alignment vertical="center"/>
    </xf>
    <xf numFmtId="49" fontId="3" fillId="45" borderId="0" xfId="0" applyNumberFormat="1" applyFont="1" applyFill="1" applyBorder="1" applyAlignment="1">
      <alignment vertical="center"/>
    </xf>
    <xf numFmtId="0" fontId="3" fillId="45" borderId="0" xfId="0" applyFont="1" applyFill="1" applyBorder="1" applyAlignment="1">
      <alignment vertical="center" wrapText="1"/>
    </xf>
    <xf numFmtId="4" fontId="3" fillId="45" borderId="0" xfId="0" applyNumberFormat="1" applyFont="1" applyFill="1" applyBorder="1" applyAlignment="1">
      <alignment vertical="center"/>
    </xf>
    <xf numFmtId="164" fontId="3" fillId="45" borderId="0" xfId="0" applyNumberFormat="1" applyFont="1" applyFill="1" applyBorder="1" applyAlignment="1">
      <alignment vertical="center"/>
    </xf>
    <xf numFmtId="1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vertical="top" wrapText="1"/>
    </xf>
    <xf numFmtId="4" fontId="0" fillId="0" borderId="0" xfId="0" applyNumberFormat="1" applyFont="1" applyBorder="1" applyAlignment="1">
      <alignment horizontal="right" vertical="center" wrapText="1"/>
    </xf>
    <xf numFmtId="164" fontId="0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vertical="center" wrapText="1"/>
    </xf>
    <xf numFmtId="1" fontId="3" fillId="46" borderId="0" xfId="0" applyNumberFormat="1" applyFont="1" applyFill="1" applyBorder="1" applyAlignment="1">
      <alignment vertical="center"/>
    </xf>
    <xf numFmtId="49" fontId="3" fillId="46" borderId="0" xfId="0" applyNumberFormat="1" applyFont="1" applyFill="1" applyBorder="1" applyAlignment="1">
      <alignment vertical="center"/>
    </xf>
    <xf numFmtId="49" fontId="3" fillId="46" borderId="0" xfId="0" quotePrefix="1" applyNumberFormat="1" applyFont="1" applyFill="1" applyBorder="1" applyAlignment="1">
      <alignment vertical="center"/>
    </xf>
    <xf numFmtId="0" fontId="3" fillId="46" borderId="0" xfId="0" applyFont="1" applyFill="1" applyBorder="1" applyAlignment="1">
      <alignment vertical="center" wrapText="1"/>
    </xf>
    <xf numFmtId="4" fontId="3" fillId="46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164" fontId="3" fillId="46" borderId="0" xfId="0" applyNumberFormat="1" applyFont="1" applyFill="1" applyBorder="1" applyAlignment="1">
      <alignment vertical="center"/>
    </xf>
    <xf numFmtId="1" fontId="0" fillId="0" borderId="0" xfId="0" applyNumberFormat="1" applyBorder="1" applyAlignment="1">
      <alignment vertical="center" wrapText="1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4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4" fontId="0" fillId="0" borderId="0" xfId="0" applyNumberForma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1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" fontId="0" fillId="0" borderId="0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1" fontId="3" fillId="45" borderId="0" xfId="0" applyNumberFormat="1" applyFont="1" applyFill="1" applyBorder="1" applyAlignment="1">
      <alignment vertical="top"/>
    </xf>
    <xf numFmtId="49" fontId="3" fillId="45" borderId="0" xfId="0" applyNumberFormat="1" applyFont="1" applyFill="1" applyBorder="1" applyAlignment="1">
      <alignment vertical="top"/>
    </xf>
    <xf numFmtId="0" fontId="3" fillId="45" borderId="0" xfId="0" applyFont="1" applyFill="1" applyBorder="1" applyAlignment="1">
      <alignment vertical="top" wrapText="1"/>
    </xf>
    <xf numFmtId="4" fontId="0" fillId="0" borderId="0" xfId="0" applyNumberFormat="1" applyFont="1" applyBorder="1" applyAlignment="1">
      <alignment vertical="center" wrapText="1"/>
    </xf>
    <xf numFmtId="164" fontId="0" fillId="0" borderId="0" xfId="0" applyNumberFormat="1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top" wrapText="1"/>
    </xf>
    <xf numFmtId="4" fontId="0" fillId="0" borderId="0" xfId="0" applyNumberFormat="1" applyFont="1" applyBorder="1" applyAlignment="1">
      <alignment vertical="top" wrapText="1"/>
    </xf>
    <xf numFmtId="1" fontId="3" fillId="44" borderId="0" xfId="0" applyNumberFormat="1" applyFont="1" applyFill="1" applyBorder="1" applyAlignment="1">
      <alignment vertical="center" wrapText="1"/>
    </xf>
    <xf numFmtId="4" fontId="3" fillId="44" borderId="0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/>
    </xf>
    <xf numFmtId="1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4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vertical="top"/>
    </xf>
    <xf numFmtId="1" fontId="0" fillId="0" borderId="0" xfId="0" applyNumberFormat="1" applyFont="1" applyBorder="1" applyAlignment="1">
      <alignment vertical="top" wrapText="1"/>
    </xf>
    <xf numFmtId="49" fontId="0" fillId="0" borderId="0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center" wrapText="1"/>
    </xf>
    <xf numFmtId="4" fontId="0" fillId="0" borderId="0" xfId="0" applyNumberFormat="1" applyBorder="1" applyAlignment="1">
      <alignment vertical="center"/>
    </xf>
    <xf numFmtId="4" fontId="3" fillId="0" borderId="0" xfId="0" applyNumberFormat="1" applyFont="1" applyBorder="1" applyAlignment="1">
      <alignment vertical="top" wrapText="1"/>
    </xf>
    <xf numFmtId="164" fontId="0" fillId="0" borderId="0" xfId="0" applyNumberFormat="1" applyFont="1" applyBorder="1" applyAlignment="1">
      <alignment vertical="top" wrapText="1"/>
    </xf>
    <xf numFmtId="1" fontId="60" fillId="0" borderId="0" xfId="0" applyNumberFormat="1" applyFont="1" applyBorder="1" applyAlignment="1">
      <alignment vertical="top" wrapText="1"/>
    </xf>
    <xf numFmtId="1" fontId="0" fillId="0" borderId="0" xfId="0" applyNumberFormat="1" applyBorder="1" applyAlignment="1">
      <alignment vertical="top" wrapText="1"/>
    </xf>
    <xf numFmtId="49" fontId="0" fillId="0" borderId="0" xfId="0" applyNumberFormat="1" applyBorder="1" applyAlignment="1">
      <alignment vertical="top"/>
    </xf>
    <xf numFmtId="4" fontId="0" fillId="0" borderId="0" xfId="0" applyNumberFormat="1" applyBorder="1" applyAlignment="1">
      <alignment vertical="top" wrapText="1"/>
    </xf>
    <xf numFmtId="3" fontId="0" fillId="0" borderId="0" xfId="0" applyNumberFormat="1" applyBorder="1" applyAlignment="1">
      <alignment vertical="top" wrapText="1"/>
    </xf>
    <xf numFmtId="0" fontId="0" fillId="0" borderId="0" xfId="0" applyFill="1" applyBorder="1" applyAlignment="1">
      <alignment horizontal="left" vertical="center"/>
    </xf>
    <xf numFmtId="3" fontId="0" fillId="0" borderId="0" xfId="0" applyNumberFormat="1" applyFill="1" applyBorder="1" applyAlignment="1">
      <alignment vertical="center"/>
    </xf>
    <xf numFmtId="3" fontId="3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/>
    </xf>
    <xf numFmtId="3" fontId="3" fillId="45" borderId="0" xfId="0" applyNumberFormat="1" applyFont="1" applyFill="1" applyBorder="1" applyAlignment="1">
      <alignment vertical="center"/>
    </xf>
    <xf numFmtId="4" fontId="3" fillId="45" borderId="0" xfId="0" applyNumberFormat="1" applyFont="1" applyFill="1" applyBorder="1" applyAlignment="1">
      <alignment vertical="top"/>
    </xf>
    <xf numFmtId="164" fontId="3" fillId="45" borderId="0" xfId="0" applyNumberFormat="1" applyFont="1" applyFill="1" applyBorder="1" applyAlignment="1">
      <alignment vertical="top"/>
    </xf>
    <xf numFmtId="0" fontId="3" fillId="45" borderId="0" xfId="0" applyFont="1" applyFill="1" applyBorder="1" applyAlignment="1">
      <alignment vertical="center"/>
    </xf>
    <xf numFmtId="0" fontId="3" fillId="45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4" fontId="3" fillId="46" borderId="0" xfId="0" applyNumberFormat="1" applyFont="1" applyFill="1" applyBorder="1" applyAlignment="1">
      <alignment vertical="center" wrapText="1"/>
    </xf>
    <xf numFmtId="1" fontId="3" fillId="46" borderId="0" xfId="0" applyNumberFormat="1" applyFont="1" applyFill="1" applyBorder="1" applyAlignment="1">
      <alignment vertical="center" wrapText="1"/>
    </xf>
    <xf numFmtId="0" fontId="3" fillId="46" borderId="0" xfId="0" applyFont="1" applyFill="1" applyBorder="1" applyAlignment="1">
      <alignment horizontal="left" vertical="center"/>
    </xf>
    <xf numFmtId="3" fontId="3" fillId="46" borderId="0" xfId="0" applyNumberFormat="1" applyFont="1" applyFill="1" applyBorder="1" applyAlignment="1">
      <alignment vertical="center"/>
    </xf>
    <xf numFmtId="1" fontId="3" fillId="45" borderId="0" xfId="0" applyNumberFormat="1" applyFont="1" applyFill="1" applyBorder="1" applyAlignment="1">
      <alignment vertical="center" wrapText="1"/>
    </xf>
    <xf numFmtId="4" fontId="3" fillId="45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top"/>
    </xf>
    <xf numFmtId="4" fontId="3" fillId="0" borderId="0" xfId="0" applyNumberFormat="1" applyFont="1" applyBorder="1" applyAlignment="1">
      <alignment vertical="top"/>
    </xf>
    <xf numFmtId="4" fontId="0" fillId="0" borderId="0" xfId="0" applyNumberForma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4" fontId="0" fillId="0" borderId="0" xfId="0" applyNumberFormat="1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 wrapText="1"/>
    </xf>
    <xf numFmtId="0" fontId="41" fillId="0" borderId="0" xfId="0" applyFont="1" applyBorder="1" applyAlignment="1">
      <alignment horizontal="left" vertical="top"/>
    </xf>
    <xf numFmtId="0" fontId="41" fillId="0" borderId="0" xfId="0" applyFont="1" applyBorder="1" applyAlignment="1">
      <alignment vertical="top" wrapText="1"/>
    </xf>
    <xf numFmtId="3" fontId="0" fillId="0" borderId="0" xfId="0" applyNumberFormat="1" applyFont="1" applyBorder="1" applyAlignment="1">
      <alignment vertical="center" wrapText="1"/>
    </xf>
    <xf numFmtId="49" fontId="3" fillId="23" borderId="14" xfId="0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 applyBorder="1"/>
    <xf numFmtId="0" fontId="59" fillId="0" borderId="0" xfId="0" applyFont="1" applyBorder="1" applyAlignment="1">
      <alignment horizontal="right"/>
    </xf>
    <xf numFmtId="0" fontId="57" fillId="0" borderId="0" xfId="0" applyFont="1" applyBorder="1"/>
    <xf numFmtId="0" fontId="0" fillId="0" borderId="0" xfId="0" applyBorder="1" applyAlignment="1">
      <alignment horizontal="right" vertical="top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4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 wrapText="1"/>
    </xf>
    <xf numFmtId="0" fontId="0" fillId="0" borderId="0" xfId="0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right" vertical="top" wrapText="1"/>
    </xf>
    <xf numFmtId="0" fontId="0" fillId="0" borderId="0" xfId="0" applyFont="1" applyBorder="1" applyAlignment="1">
      <alignment vertical="top" wrapText="1"/>
    </xf>
    <xf numFmtId="0" fontId="6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right" vertical="top" wrapText="1"/>
    </xf>
    <xf numFmtId="164" fontId="0" fillId="0" borderId="0" xfId="0" applyNumberForma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 applyFill="1" applyBorder="1" applyAlignment="1">
      <alignment vertical="top" wrapText="1"/>
    </xf>
    <xf numFmtId="164" fontId="0" fillId="0" borderId="0" xfId="0" applyNumberFormat="1" applyFill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right" vertical="top"/>
    </xf>
    <xf numFmtId="3" fontId="0" fillId="0" borderId="0" xfId="0" applyNumberFormat="1" applyBorder="1" applyAlignment="1">
      <alignment horizontal="left" vertical="center"/>
    </xf>
    <xf numFmtId="3" fontId="0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 wrapText="1"/>
    </xf>
    <xf numFmtId="0" fontId="48" fillId="0" borderId="0" xfId="105" applyFont="1" applyBorder="1" applyAlignment="1">
      <alignment horizontal="left" vertical="center"/>
    </xf>
    <xf numFmtId="0" fontId="48" fillId="0" borderId="0" xfId="105" applyFont="1" applyBorder="1" applyAlignment="1">
      <alignment horizontal="left" vertical="center" wrapText="1"/>
    </xf>
    <xf numFmtId="0" fontId="46" fillId="0" borderId="0" xfId="105" applyFont="1" applyBorder="1" applyAlignment="1">
      <alignment horizontal="left" vertical="center" wrapText="1"/>
    </xf>
    <xf numFmtId="0" fontId="43" fillId="0" borderId="0" xfId="105" applyFont="1" applyBorder="1" applyAlignment="1">
      <alignment horizontal="left" vertical="center" wrapText="1" readingOrder="1"/>
    </xf>
    <xf numFmtId="0" fontId="48" fillId="0" borderId="0" xfId="105" applyFont="1" applyBorder="1" applyAlignment="1">
      <alignment horizontal="left" vertical="center" readingOrder="1"/>
    </xf>
    <xf numFmtId="0" fontId="48" fillId="0" borderId="0" xfId="105" applyFont="1" applyBorder="1" applyAlignment="1">
      <alignment horizontal="left" vertical="center" wrapText="1" readingOrder="1"/>
    </xf>
    <xf numFmtId="0" fontId="47" fillId="44" borderId="0" xfId="105" applyFont="1" applyFill="1" applyAlignment="1">
      <alignment horizontal="left" vertical="center"/>
    </xf>
    <xf numFmtId="0" fontId="47" fillId="44" borderId="0" xfId="105" applyFont="1" applyFill="1" applyAlignment="1">
      <alignment horizontal="left" vertical="center" wrapText="1" readingOrder="1"/>
    </xf>
    <xf numFmtId="0" fontId="48" fillId="0" borderId="0" xfId="105" applyFont="1" applyBorder="1" applyAlignment="1">
      <alignment horizontal="left" vertical="top"/>
    </xf>
    <xf numFmtId="0" fontId="48" fillId="0" borderId="0" xfId="105" applyFont="1" applyBorder="1" applyAlignment="1">
      <alignment horizontal="left" vertical="top" wrapText="1" readingOrder="1"/>
    </xf>
    <xf numFmtId="0" fontId="46" fillId="0" borderId="0" xfId="105" applyFont="1" applyBorder="1" applyAlignment="1">
      <alignment horizontal="left" vertical="center" wrapText="1" readingOrder="1"/>
    </xf>
    <xf numFmtId="0" fontId="46" fillId="0" borderId="0" xfId="105" applyFont="1" applyBorder="1" applyAlignment="1">
      <alignment horizontal="left" vertical="center" readingOrder="1"/>
    </xf>
    <xf numFmtId="0" fontId="43" fillId="0" borderId="0" xfId="105" applyFont="1" applyAlignment="1">
      <alignment horizontal="center" vertical="center"/>
    </xf>
    <xf numFmtId="0" fontId="43" fillId="0" borderId="0" xfId="105" applyFont="1" applyAlignment="1">
      <alignment horizontal="left" vertical="center" wrapText="1" readingOrder="1"/>
    </xf>
    <xf numFmtId="0" fontId="45" fillId="0" borderId="0" xfId="105" applyFont="1" applyAlignment="1">
      <alignment horizontal="left" vertical="center" wrapText="1" readingOrder="1"/>
    </xf>
    <xf numFmtId="0" fontId="45" fillId="0" borderId="0" xfId="105" applyFont="1" applyAlignment="1">
      <alignment horizontal="left" vertical="center"/>
    </xf>
    <xf numFmtId="0" fontId="47" fillId="44" borderId="0" xfId="105" applyFont="1" applyFill="1" applyAlignment="1">
      <alignment horizontal="left" vertical="center" wrapText="1"/>
    </xf>
    <xf numFmtId="0" fontId="3" fillId="44" borderId="0" xfId="105" applyFont="1" applyFill="1" applyAlignment="1">
      <alignment horizontal="left" vertical="center"/>
    </xf>
    <xf numFmtId="0" fontId="3" fillId="44" borderId="0" xfId="105" applyFont="1" applyFill="1" applyAlignment="1">
      <alignment horizontal="left" vertical="center" wrapText="1" readingOrder="1"/>
    </xf>
    <xf numFmtId="0" fontId="46" fillId="0" borderId="0" xfId="105" applyFont="1" applyBorder="1" applyAlignment="1">
      <alignment horizontal="left" vertical="top" wrapText="1" readingOrder="1"/>
    </xf>
    <xf numFmtId="0" fontId="3" fillId="44" borderId="0" xfId="105" applyFont="1" applyFill="1" applyAlignment="1">
      <alignment horizontal="left" vertical="center" wrapText="1"/>
    </xf>
    <xf numFmtId="0" fontId="48" fillId="0" borderId="0" xfId="106" applyFont="1" applyBorder="1" applyAlignment="1">
      <alignment horizontal="left" vertical="center"/>
    </xf>
    <xf numFmtId="0" fontId="48" fillId="0" borderId="0" xfId="106" applyFont="1" applyBorder="1" applyAlignment="1">
      <alignment horizontal="left" vertical="center" wrapText="1"/>
    </xf>
    <xf numFmtId="0" fontId="46" fillId="0" borderId="0" xfId="106" applyFont="1" applyBorder="1" applyAlignment="1">
      <alignment horizontal="left" vertical="center" wrapText="1"/>
    </xf>
    <xf numFmtId="0" fontId="43" fillId="0" borderId="0" xfId="106" applyFont="1" applyAlignment="1">
      <alignment horizontal="center" vertical="center"/>
    </xf>
    <xf numFmtId="0" fontId="45" fillId="0" borderId="0" xfId="106" applyFont="1" applyAlignment="1">
      <alignment horizontal="left" vertical="center" wrapText="1" readingOrder="1"/>
    </xf>
    <xf numFmtId="0" fontId="45" fillId="0" borderId="0" xfId="106" applyFont="1" applyAlignment="1">
      <alignment horizontal="left" vertical="center"/>
    </xf>
    <xf numFmtId="0" fontId="3" fillId="44" borderId="0" xfId="106" applyFont="1" applyFill="1" applyAlignment="1">
      <alignment horizontal="left" vertical="center" wrapText="1"/>
    </xf>
    <xf numFmtId="0" fontId="43" fillId="0" borderId="0" xfId="106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49" fontId="3" fillId="23" borderId="0" xfId="0" applyNumberFormat="1" applyFont="1" applyFill="1" applyBorder="1" applyAlignment="1">
      <alignment horizontal="center"/>
    </xf>
    <xf numFmtId="0" fontId="1" fillId="0" borderId="0" xfId="0" applyFont="1" applyBorder="1"/>
    <xf numFmtId="49" fontId="3" fillId="23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3" fontId="3" fillId="23" borderId="0" xfId="0" applyNumberFormat="1" applyFont="1" applyFill="1" applyBorder="1" applyAlignment="1">
      <alignment horizontal="center" wrapText="1"/>
    </xf>
  </cellXfs>
  <cellStyles count="10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" xfId="104" builtinId="26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KeyStyle" xfId="35" xr:uid="{00000000-0005-0000-0000-000022000000}"/>
    <cellStyle name="Linked Cell" xfId="36" xr:uid="{00000000-0005-0000-0000-000023000000}"/>
    <cellStyle name="Neutral" xfId="37" xr:uid="{00000000-0005-0000-0000-000024000000}"/>
    <cellStyle name="Normal_F3_Funkcije" xfId="38" xr:uid="{00000000-0005-0000-0000-000025000000}"/>
    <cellStyle name="Normalno" xfId="0" builtinId="0"/>
    <cellStyle name="Normalno 2" xfId="39" xr:uid="{00000000-0005-0000-0000-000027000000}"/>
    <cellStyle name="Normalno 2 2" xfId="106" xr:uid="{6AA17B52-CABF-40AB-845D-C30C643C35FC}"/>
    <cellStyle name="Normalno 3" xfId="105" xr:uid="{2DE09595-73CC-49AC-A940-4FEF44AA357D}"/>
    <cellStyle name="Note" xfId="40" xr:uid="{00000000-0005-0000-0000-000028000000}"/>
    <cellStyle name="Obično_B_E4_GFS4 stipe" xfId="41" xr:uid="{00000000-0005-0000-0000-000029000000}"/>
    <cellStyle name="Output" xfId="42" xr:uid="{00000000-0005-0000-0000-00002A000000}"/>
    <cellStyle name="SAPBEXaggData" xfId="43" xr:uid="{00000000-0005-0000-0000-00002B000000}"/>
    <cellStyle name="SAPBEXaggDataEmph" xfId="44" xr:uid="{00000000-0005-0000-0000-00002C000000}"/>
    <cellStyle name="SAPBEXaggItem" xfId="45" xr:uid="{00000000-0005-0000-0000-00002D000000}"/>
    <cellStyle name="SAPBEXaggItemX" xfId="46" xr:uid="{00000000-0005-0000-0000-00002E000000}"/>
    <cellStyle name="SAPBEXchaText" xfId="47" xr:uid="{00000000-0005-0000-0000-00002F000000}"/>
    <cellStyle name="SAPBEXexcBad7" xfId="48" xr:uid="{00000000-0005-0000-0000-000030000000}"/>
    <cellStyle name="SAPBEXexcBad8" xfId="49" xr:uid="{00000000-0005-0000-0000-000031000000}"/>
    <cellStyle name="SAPBEXexcBad9" xfId="50" xr:uid="{00000000-0005-0000-0000-000032000000}"/>
    <cellStyle name="SAPBEXexcCritical4" xfId="51" xr:uid="{00000000-0005-0000-0000-000033000000}"/>
    <cellStyle name="SAPBEXexcCritical5" xfId="52" xr:uid="{00000000-0005-0000-0000-000034000000}"/>
    <cellStyle name="SAPBEXexcCritical6" xfId="53" xr:uid="{00000000-0005-0000-0000-000035000000}"/>
    <cellStyle name="SAPBEXexcGood1" xfId="54" xr:uid="{00000000-0005-0000-0000-000036000000}"/>
    <cellStyle name="SAPBEXexcGood2" xfId="55" xr:uid="{00000000-0005-0000-0000-000037000000}"/>
    <cellStyle name="SAPBEXexcGood3" xfId="56" xr:uid="{00000000-0005-0000-0000-000038000000}"/>
    <cellStyle name="SAPBEXfilterDrill" xfId="57" xr:uid="{00000000-0005-0000-0000-000039000000}"/>
    <cellStyle name="SAPBEXfilterItem" xfId="58" xr:uid="{00000000-0005-0000-0000-00003A000000}"/>
    <cellStyle name="SAPBEXfilterText" xfId="59" xr:uid="{00000000-0005-0000-0000-00003B000000}"/>
    <cellStyle name="SAPBEXformats" xfId="60" xr:uid="{00000000-0005-0000-0000-00003C000000}"/>
    <cellStyle name="SAPBEXheaderItem" xfId="61" xr:uid="{00000000-0005-0000-0000-00003D000000}"/>
    <cellStyle name="SAPBEXheaderText" xfId="62" xr:uid="{00000000-0005-0000-0000-00003E000000}"/>
    <cellStyle name="SAPBEXHLevel0" xfId="63" xr:uid="{00000000-0005-0000-0000-00003F000000}"/>
    <cellStyle name="SAPBEXHLevel0 2" xfId="64" xr:uid="{00000000-0005-0000-0000-000040000000}"/>
    <cellStyle name="SAPBEXHLevel0_CGG knjiga" xfId="65" xr:uid="{00000000-0005-0000-0000-000041000000}"/>
    <cellStyle name="SAPBEXHLevel0X" xfId="66" xr:uid="{00000000-0005-0000-0000-000042000000}"/>
    <cellStyle name="SAPBEXHLevel1" xfId="67" xr:uid="{00000000-0005-0000-0000-000043000000}"/>
    <cellStyle name="SAPBEXHLevel1 2" xfId="68" xr:uid="{00000000-0005-0000-0000-000044000000}"/>
    <cellStyle name="SAPBEXHLevel1_CGG knjiga" xfId="69" xr:uid="{00000000-0005-0000-0000-000045000000}"/>
    <cellStyle name="SAPBEXHLevel1X" xfId="70" xr:uid="{00000000-0005-0000-0000-000046000000}"/>
    <cellStyle name="SAPBEXHLevel2" xfId="71" xr:uid="{00000000-0005-0000-0000-000047000000}"/>
    <cellStyle name="SAPBEXHLevel2 2" xfId="72" xr:uid="{00000000-0005-0000-0000-000048000000}"/>
    <cellStyle name="SAPBEXHLevel2_LG i DP rashodi 2013-2015" xfId="73" xr:uid="{00000000-0005-0000-0000-000049000000}"/>
    <cellStyle name="SAPBEXHLevel2X" xfId="74" xr:uid="{00000000-0005-0000-0000-00004A000000}"/>
    <cellStyle name="SAPBEXHLevel3" xfId="75" xr:uid="{00000000-0005-0000-0000-00004B000000}"/>
    <cellStyle name="SAPBEXHLevel3X" xfId="76" xr:uid="{00000000-0005-0000-0000-00004C000000}"/>
    <cellStyle name="SAPBEXinputData" xfId="77" xr:uid="{00000000-0005-0000-0000-00004D000000}"/>
    <cellStyle name="SAPBEXresData" xfId="78" xr:uid="{00000000-0005-0000-0000-00004E000000}"/>
    <cellStyle name="SAPBEXresDataEmph" xfId="79" xr:uid="{00000000-0005-0000-0000-00004F000000}"/>
    <cellStyle name="SAPBEXresItem" xfId="80" xr:uid="{00000000-0005-0000-0000-000050000000}"/>
    <cellStyle name="SAPBEXresItemX" xfId="81" xr:uid="{00000000-0005-0000-0000-000051000000}"/>
    <cellStyle name="SAPBEXstdData" xfId="82" xr:uid="{00000000-0005-0000-0000-000052000000}"/>
    <cellStyle name="SAPBEXstdDataEmph" xfId="83" xr:uid="{00000000-0005-0000-0000-000053000000}"/>
    <cellStyle name="SAPBEXstdItem" xfId="84" xr:uid="{00000000-0005-0000-0000-000054000000}"/>
    <cellStyle name="SAPBEXstdItemX" xfId="85" xr:uid="{00000000-0005-0000-0000-000055000000}"/>
    <cellStyle name="SAPBEXtitle" xfId="86" xr:uid="{00000000-0005-0000-0000-000056000000}"/>
    <cellStyle name="SAPBEXundefined" xfId="87" xr:uid="{00000000-0005-0000-0000-000057000000}"/>
    <cellStyle name="SEM-BPS-data" xfId="88" xr:uid="{00000000-0005-0000-0000-000058000000}"/>
    <cellStyle name="SEM-BPS-head" xfId="89" xr:uid="{00000000-0005-0000-0000-000059000000}"/>
    <cellStyle name="SEM-BPS-headdata" xfId="90" xr:uid="{00000000-0005-0000-0000-00005A000000}"/>
    <cellStyle name="SEM-BPS-headkey" xfId="91" xr:uid="{00000000-0005-0000-0000-00005B000000}"/>
    <cellStyle name="SEM-BPS-input-on" xfId="92" xr:uid="{00000000-0005-0000-0000-00005C000000}"/>
    <cellStyle name="SEM-BPS-key" xfId="93" xr:uid="{00000000-0005-0000-0000-00005D000000}"/>
    <cellStyle name="SEM-BPS-sub1" xfId="94" xr:uid="{00000000-0005-0000-0000-00005E000000}"/>
    <cellStyle name="SEM-BPS-sub2" xfId="95" xr:uid="{00000000-0005-0000-0000-00005F000000}"/>
    <cellStyle name="SEM-BPS-total" xfId="96" xr:uid="{00000000-0005-0000-0000-000060000000}"/>
    <cellStyle name="Title" xfId="97" xr:uid="{00000000-0005-0000-0000-000061000000}"/>
    <cellStyle name="Total" xfId="98" xr:uid="{00000000-0005-0000-0000-000062000000}"/>
    <cellStyle name="Warning Text" xfId="99" xr:uid="{00000000-0005-0000-0000-000063000000}"/>
    <cellStyle name="Zarez" xfId="100" builtinId="3"/>
    <cellStyle name="Zarez 2" xfId="101" xr:uid="{00000000-0005-0000-0000-000065000000}"/>
    <cellStyle name="ZYPLAN0507" xfId="102" xr:uid="{00000000-0005-0000-0000-000066000000}"/>
    <cellStyle name="zyRazdjel" xfId="103" xr:uid="{00000000-0005-0000-0000-000067000000}"/>
  </cellStyles>
  <dxfs count="0"/>
  <tableStyles count="0" defaultTableStyle="TableStyleMedium2" defaultPivotStyle="PivotStyleLight16"/>
  <colors>
    <mruColors>
      <color rgb="FFFF99CC"/>
      <color rgb="FFFF3399"/>
      <color rgb="FFFF5050"/>
      <color rgb="FFF0F28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2EF4-CB41-4BFA-B820-169F7CD2B36F}">
  <sheetPr>
    <tabColor rgb="FFFF99CC"/>
    <outlinePr summaryBelow="0" summaryRight="0"/>
    <pageSetUpPr autoPageBreaks="0" fitToPage="1"/>
  </sheetPr>
  <dimension ref="A1:O73"/>
  <sheetViews>
    <sheetView tabSelected="1" showOutlineSymbols="0" zoomScale="120" zoomScaleNormal="120" zoomScaleSheetLayoutView="115" workbookViewId="0">
      <selection activeCell="K2" sqref="K2"/>
    </sheetView>
  </sheetViews>
  <sheetFormatPr defaultColWidth="6.85546875" defaultRowHeight="12.75" customHeight="1" x14ac:dyDescent="0.2"/>
  <cols>
    <col min="1" max="1" width="1.5703125" style="8" customWidth="1"/>
    <col min="2" max="2" width="4.85546875" style="8" customWidth="1"/>
    <col min="3" max="3" width="0.7109375" style="8" hidden="1" customWidth="1"/>
    <col min="4" max="4" width="6.28515625" style="8" customWidth="1"/>
    <col min="5" max="5" width="56.5703125" style="8" customWidth="1"/>
    <col min="6" max="8" width="19.7109375" style="8" customWidth="1"/>
    <col min="9" max="9" width="9.42578125" style="8" customWidth="1"/>
    <col min="10" max="10" width="7.7109375" style="8" customWidth="1"/>
    <col min="11" max="11" width="6.140625" style="8" customWidth="1"/>
    <col min="12" max="12" width="7" style="8" customWidth="1"/>
    <col min="13" max="13" width="12.85546875" style="8" bestFit="1" customWidth="1"/>
    <col min="14" max="256" width="6.85546875" style="8"/>
    <col min="257" max="257" width="1.5703125" style="8" customWidth="1"/>
    <col min="258" max="258" width="4.85546875" style="8" customWidth="1"/>
    <col min="259" max="259" width="0" style="8" hidden="1" customWidth="1"/>
    <col min="260" max="260" width="6.28515625" style="8" customWidth="1"/>
    <col min="261" max="261" width="54" style="8" customWidth="1"/>
    <col min="262" max="264" width="17" style="8" customWidth="1"/>
    <col min="265" max="266" width="7.7109375" style="8" customWidth="1"/>
    <col min="267" max="267" width="6.140625" style="8" customWidth="1"/>
    <col min="268" max="512" width="6.85546875" style="8"/>
    <col min="513" max="513" width="1.5703125" style="8" customWidth="1"/>
    <col min="514" max="514" width="4.85546875" style="8" customWidth="1"/>
    <col min="515" max="515" width="0" style="8" hidden="1" customWidth="1"/>
    <col min="516" max="516" width="6.28515625" style="8" customWidth="1"/>
    <col min="517" max="517" width="54" style="8" customWidth="1"/>
    <col min="518" max="520" width="17" style="8" customWidth="1"/>
    <col min="521" max="522" width="7.7109375" style="8" customWidth="1"/>
    <col min="523" max="523" width="6.140625" style="8" customWidth="1"/>
    <col min="524" max="768" width="6.85546875" style="8"/>
    <col min="769" max="769" width="1.5703125" style="8" customWidth="1"/>
    <col min="770" max="770" width="4.85546875" style="8" customWidth="1"/>
    <col min="771" max="771" width="0" style="8" hidden="1" customWidth="1"/>
    <col min="772" max="772" width="6.28515625" style="8" customWidth="1"/>
    <col min="773" max="773" width="54" style="8" customWidth="1"/>
    <col min="774" max="776" width="17" style="8" customWidth="1"/>
    <col min="777" max="778" width="7.7109375" style="8" customWidth="1"/>
    <col min="779" max="779" width="6.140625" style="8" customWidth="1"/>
    <col min="780" max="1024" width="6.85546875" style="8"/>
    <col min="1025" max="1025" width="1.5703125" style="8" customWidth="1"/>
    <col min="1026" max="1026" width="4.85546875" style="8" customWidth="1"/>
    <col min="1027" max="1027" width="0" style="8" hidden="1" customWidth="1"/>
    <col min="1028" max="1028" width="6.28515625" style="8" customWidth="1"/>
    <col min="1029" max="1029" width="54" style="8" customWidth="1"/>
    <col min="1030" max="1032" width="17" style="8" customWidth="1"/>
    <col min="1033" max="1034" width="7.7109375" style="8" customWidth="1"/>
    <col min="1035" max="1035" width="6.140625" style="8" customWidth="1"/>
    <col min="1036" max="1280" width="6.85546875" style="8"/>
    <col min="1281" max="1281" width="1.5703125" style="8" customWidth="1"/>
    <col min="1282" max="1282" width="4.85546875" style="8" customWidth="1"/>
    <col min="1283" max="1283" width="0" style="8" hidden="1" customWidth="1"/>
    <col min="1284" max="1284" width="6.28515625" style="8" customWidth="1"/>
    <col min="1285" max="1285" width="54" style="8" customWidth="1"/>
    <col min="1286" max="1288" width="17" style="8" customWidth="1"/>
    <col min="1289" max="1290" width="7.7109375" style="8" customWidth="1"/>
    <col min="1291" max="1291" width="6.140625" style="8" customWidth="1"/>
    <col min="1292" max="1536" width="6.85546875" style="8"/>
    <col min="1537" max="1537" width="1.5703125" style="8" customWidth="1"/>
    <col min="1538" max="1538" width="4.85546875" style="8" customWidth="1"/>
    <col min="1539" max="1539" width="0" style="8" hidden="1" customWidth="1"/>
    <col min="1540" max="1540" width="6.28515625" style="8" customWidth="1"/>
    <col min="1541" max="1541" width="54" style="8" customWidth="1"/>
    <col min="1542" max="1544" width="17" style="8" customWidth="1"/>
    <col min="1545" max="1546" width="7.7109375" style="8" customWidth="1"/>
    <col min="1547" max="1547" width="6.140625" style="8" customWidth="1"/>
    <col min="1548" max="1792" width="6.85546875" style="8"/>
    <col min="1793" max="1793" width="1.5703125" style="8" customWidth="1"/>
    <col min="1794" max="1794" width="4.85546875" style="8" customWidth="1"/>
    <col min="1795" max="1795" width="0" style="8" hidden="1" customWidth="1"/>
    <col min="1796" max="1796" width="6.28515625" style="8" customWidth="1"/>
    <col min="1797" max="1797" width="54" style="8" customWidth="1"/>
    <col min="1798" max="1800" width="17" style="8" customWidth="1"/>
    <col min="1801" max="1802" width="7.7109375" style="8" customWidth="1"/>
    <col min="1803" max="1803" width="6.140625" style="8" customWidth="1"/>
    <col min="1804" max="2048" width="6.85546875" style="8"/>
    <col min="2049" max="2049" width="1.5703125" style="8" customWidth="1"/>
    <col min="2050" max="2050" width="4.85546875" style="8" customWidth="1"/>
    <col min="2051" max="2051" width="0" style="8" hidden="1" customWidth="1"/>
    <col min="2052" max="2052" width="6.28515625" style="8" customWidth="1"/>
    <col min="2053" max="2053" width="54" style="8" customWidth="1"/>
    <col min="2054" max="2056" width="17" style="8" customWidth="1"/>
    <col min="2057" max="2058" width="7.7109375" style="8" customWidth="1"/>
    <col min="2059" max="2059" width="6.140625" style="8" customWidth="1"/>
    <col min="2060" max="2304" width="6.85546875" style="8"/>
    <col min="2305" max="2305" width="1.5703125" style="8" customWidth="1"/>
    <col min="2306" max="2306" width="4.85546875" style="8" customWidth="1"/>
    <col min="2307" max="2307" width="0" style="8" hidden="1" customWidth="1"/>
    <col min="2308" max="2308" width="6.28515625" style="8" customWidth="1"/>
    <col min="2309" max="2309" width="54" style="8" customWidth="1"/>
    <col min="2310" max="2312" width="17" style="8" customWidth="1"/>
    <col min="2313" max="2314" width="7.7109375" style="8" customWidth="1"/>
    <col min="2315" max="2315" width="6.140625" style="8" customWidth="1"/>
    <col min="2316" max="2560" width="6.85546875" style="8"/>
    <col min="2561" max="2561" width="1.5703125" style="8" customWidth="1"/>
    <col min="2562" max="2562" width="4.85546875" style="8" customWidth="1"/>
    <col min="2563" max="2563" width="0" style="8" hidden="1" customWidth="1"/>
    <col min="2564" max="2564" width="6.28515625" style="8" customWidth="1"/>
    <col min="2565" max="2565" width="54" style="8" customWidth="1"/>
    <col min="2566" max="2568" width="17" style="8" customWidth="1"/>
    <col min="2569" max="2570" width="7.7109375" style="8" customWidth="1"/>
    <col min="2571" max="2571" width="6.140625" style="8" customWidth="1"/>
    <col min="2572" max="2816" width="6.85546875" style="8"/>
    <col min="2817" max="2817" width="1.5703125" style="8" customWidth="1"/>
    <col min="2818" max="2818" width="4.85546875" style="8" customWidth="1"/>
    <col min="2819" max="2819" width="0" style="8" hidden="1" customWidth="1"/>
    <col min="2820" max="2820" width="6.28515625" style="8" customWidth="1"/>
    <col min="2821" max="2821" width="54" style="8" customWidth="1"/>
    <col min="2822" max="2824" width="17" style="8" customWidth="1"/>
    <col min="2825" max="2826" width="7.7109375" style="8" customWidth="1"/>
    <col min="2827" max="2827" width="6.140625" style="8" customWidth="1"/>
    <col min="2828" max="3072" width="6.85546875" style="8"/>
    <col min="3073" max="3073" width="1.5703125" style="8" customWidth="1"/>
    <col min="3074" max="3074" width="4.85546875" style="8" customWidth="1"/>
    <col min="3075" max="3075" width="0" style="8" hidden="1" customWidth="1"/>
    <col min="3076" max="3076" width="6.28515625" style="8" customWidth="1"/>
    <col min="3077" max="3077" width="54" style="8" customWidth="1"/>
    <col min="3078" max="3080" width="17" style="8" customWidth="1"/>
    <col min="3081" max="3082" width="7.7109375" style="8" customWidth="1"/>
    <col min="3083" max="3083" width="6.140625" style="8" customWidth="1"/>
    <col min="3084" max="3328" width="6.85546875" style="8"/>
    <col min="3329" max="3329" width="1.5703125" style="8" customWidth="1"/>
    <col min="3330" max="3330" width="4.85546875" style="8" customWidth="1"/>
    <col min="3331" max="3331" width="0" style="8" hidden="1" customWidth="1"/>
    <col min="3332" max="3332" width="6.28515625" style="8" customWidth="1"/>
    <col min="3333" max="3333" width="54" style="8" customWidth="1"/>
    <col min="3334" max="3336" width="17" style="8" customWidth="1"/>
    <col min="3337" max="3338" width="7.7109375" style="8" customWidth="1"/>
    <col min="3339" max="3339" width="6.140625" style="8" customWidth="1"/>
    <col min="3340" max="3584" width="6.85546875" style="8"/>
    <col min="3585" max="3585" width="1.5703125" style="8" customWidth="1"/>
    <col min="3586" max="3586" width="4.85546875" style="8" customWidth="1"/>
    <col min="3587" max="3587" width="0" style="8" hidden="1" customWidth="1"/>
    <col min="3588" max="3588" width="6.28515625" style="8" customWidth="1"/>
    <col min="3589" max="3589" width="54" style="8" customWidth="1"/>
    <col min="3590" max="3592" width="17" style="8" customWidth="1"/>
    <col min="3593" max="3594" width="7.7109375" style="8" customWidth="1"/>
    <col min="3595" max="3595" width="6.140625" style="8" customWidth="1"/>
    <col min="3596" max="3840" width="6.85546875" style="8"/>
    <col min="3841" max="3841" width="1.5703125" style="8" customWidth="1"/>
    <col min="3842" max="3842" width="4.85546875" style="8" customWidth="1"/>
    <col min="3843" max="3843" width="0" style="8" hidden="1" customWidth="1"/>
    <col min="3844" max="3844" width="6.28515625" style="8" customWidth="1"/>
    <col min="3845" max="3845" width="54" style="8" customWidth="1"/>
    <col min="3846" max="3848" width="17" style="8" customWidth="1"/>
    <col min="3849" max="3850" width="7.7109375" style="8" customWidth="1"/>
    <col min="3851" max="3851" width="6.140625" style="8" customWidth="1"/>
    <col min="3852" max="4096" width="6.85546875" style="8"/>
    <col min="4097" max="4097" width="1.5703125" style="8" customWidth="1"/>
    <col min="4098" max="4098" width="4.85546875" style="8" customWidth="1"/>
    <col min="4099" max="4099" width="0" style="8" hidden="1" customWidth="1"/>
    <col min="4100" max="4100" width="6.28515625" style="8" customWidth="1"/>
    <col min="4101" max="4101" width="54" style="8" customWidth="1"/>
    <col min="4102" max="4104" width="17" style="8" customWidth="1"/>
    <col min="4105" max="4106" width="7.7109375" style="8" customWidth="1"/>
    <col min="4107" max="4107" width="6.140625" style="8" customWidth="1"/>
    <col min="4108" max="4352" width="6.85546875" style="8"/>
    <col min="4353" max="4353" width="1.5703125" style="8" customWidth="1"/>
    <col min="4354" max="4354" width="4.85546875" style="8" customWidth="1"/>
    <col min="4355" max="4355" width="0" style="8" hidden="1" customWidth="1"/>
    <col min="4356" max="4356" width="6.28515625" style="8" customWidth="1"/>
    <col min="4357" max="4357" width="54" style="8" customWidth="1"/>
    <col min="4358" max="4360" width="17" style="8" customWidth="1"/>
    <col min="4361" max="4362" width="7.7109375" style="8" customWidth="1"/>
    <col min="4363" max="4363" width="6.140625" style="8" customWidth="1"/>
    <col min="4364" max="4608" width="6.85546875" style="8"/>
    <col min="4609" max="4609" width="1.5703125" style="8" customWidth="1"/>
    <col min="4610" max="4610" width="4.85546875" style="8" customWidth="1"/>
    <col min="4611" max="4611" width="0" style="8" hidden="1" customWidth="1"/>
    <col min="4612" max="4612" width="6.28515625" style="8" customWidth="1"/>
    <col min="4613" max="4613" width="54" style="8" customWidth="1"/>
    <col min="4614" max="4616" width="17" style="8" customWidth="1"/>
    <col min="4617" max="4618" width="7.7109375" style="8" customWidth="1"/>
    <col min="4619" max="4619" width="6.140625" style="8" customWidth="1"/>
    <col min="4620" max="4864" width="6.85546875" style="8"/>
    <col min="4865" max="4865" width="1.5703125" style="8" customWidth="1"/>
    <col min="4866" max="4866" width="4.85546875" style="8" customWidth="1"/>
    <col min="4867" max="4867" width="0" style="8" hidden="1" customWidth="1"/>
    <col min="4868" max="4868" width="6.28515625" style="8" customWidth="1"/>
    <col min="4869" max="4869" width="54" style="8" customWidth="1"/>
    <col min="4870" max="4872" width="17" style="8" customWidth="1"/>
    <col min="4873" max="4874" width="7.7109375" style="8" customWidth="1"/>
    <col min="4875" max="4875" width="6.140625" style="8" customWidth="1"/>
    <col min="4876" max="5120" width="6.85546875" style="8"/>
    <col min="5121" max="5121" width="1.5703125" style="8" customWidth="1"/>
    <col min="5122" max="5122" width="4.85546875" style="8" customWidth="1"/>
    <col min="5123" max="5123" width="0" style="8" hidden="1" customWidth="1"/>
    <col min="5124" max="5124" width="6.28515625" style="8" customWidth="1"/>
    <col min="5125" max="5125" width="54" style="8" customWidth="1"/>
    <col min="5126" max="5128" width="17" style="8" customWidth="1"/>
    <col min="5129" max="5130" width="7.7109375" style="8" customWidth="1"/>
    <col min="5131" max="5131" width="6.140625" style="8" customWidth="1"/>
    <col min="5132" max="5376" width="6.85546875" style="8"/>
    <col min="5377" max="5377" width="1.5703125" style="8" customWidth="1"/>
    <col min="5378" max="5378" width="4.85546875" style="8" customWidth="1"/>
    <col min="5379" max="5379" width="0" style="8" hidden="1" customWidth="1"/>
    <col min="5380" max="5380" width="6.28515625" style="8" customWidth="1"/>
    <col min="5381" max="5381" width="54" style="8" customWidth="1"/>
    <col min="5382" max="5384" width="17" style="8" customWidth="1"/>
    <col min="5385" max="5386" width="7.7109375" style="8" customWidth="1"/>
    <col min="5387" max="5387" width="6.140625" style="8" customWidth="1"/>
    <col min="5388" max="5632" width="6.85546875" style="8"/>
    <col min="5633" max="5633" width="1.5703125" style="8" customWidth="1"/>
    <col min="5634" max="5634" width="4.85546875" style="8" customWidth="1"/>
    <col min="5635" max="5635" width="0" style="8" hidden="1" customWidth="1"/>
    <col min="5636" max="5636" width="6.28515625" style="8" customWidth="1"/>
    <col min="5637" max="5637" width="54" style="8" customWidth="1"/>
    <col min="5638" max="5640" width="17" style="8" customWidth="1"/>
    <col min="5641" max="5642" width="7.7109375" style="8" customWidth="1"/>
    <col min="5643" max="5643" width="6.140625" style="8" customWidth="1"/>
    <col min="5644" max="5888" width="6.85546875" style="8"/>
    <col min="5889" max="5889" width="1.5703125" style="8" customWidth="1"/>
    <col min="5890" max="5890" width="4.85546875" style="8" customWidth="1"/>
    <col min="5891" max="5891" width="0" style="8" hidden="1" customWidth="1"/>
    <col min="5892" max="5892" width="6.28515625" style="8" customWidth="1"/>
    <col min="5893" max="5893" width="54" style="8" customWidth="1"/>
    <col min="5894" max="5896" width="17" style="8" customWidth="1"/>
    <col min="5897" max="5898" width="7.7109375" style="8" customWidth="1"/>
    <col min="5899" max="5899" width="6.140625" style="8" customWidth="1"/>
    <col min="5900" max="6144" width="6.85546875" style="8"/>
    <col min="6145" max="6145" width="1.5703125" style="8" customWidth="1"/>
    <col min="6146" max="6146" width="4.85546875" style="8" customWidth="1"/>
    <col min="6147" max="6147" width="0" style="8" hidden="1" customWidth="1"/>
    <col min="6148" max="6148" width="6.28515625" style="8" customWidth="1"/>
    <col min="6149" max="6149" width="54" style="8" customWidth="1"/>
    <col min="6150" max="6152" width="17" style="8" customWidth="1"/>
    <col min="6153" max="6154" width="7.7109375" style="8" customWidth="1"/>
    <col min="6155" max="6155" width="6.140625" style="8" customWidth="1"/>
    <col min="6156" max="6400" width="6.85546875" style="8"/>
    <col min="6401" max="6401" width="1.5703125" style="8" customWidth="1"/>
    <col min="6402" max="6402" width="4.85546875" style="8" customWidth="1"/>
    <col min="6403" max="6403" width="0" style="8" hidden="1" customWidth="1"/>
    <col min="6404" max="6404" width="6.28515625" style="8" customWidth="1"/>
    <col min="6405" max="6405" width="54" style="8" customWidth="1"/>
    <col min="6406" max="6408" width="17" style="8" customWidth="1"/>
    <col min="6409" max="6410" width="7.7109375" style="8" customWidth="1"/>
    <col min="6411" max="6411" width="6.140625" style="8" customWidth="1"/>
    <col min="6412" max="6656" width="6.85546875" style="8"/>
    <col min="6657" max="6657" width="1.5703125" style="8" customWidth="1"/>
    <col min="6658" max="6658" width="4.85546875" style="8" customWidth="1"/>
    <col min="6659" max="6659" width="0" style="8" hidden="1" customWidth="1"/>
    <col min="6660" max="6660" width="6.28515625" style="8" customWidth="1"/>
    <col min="6661" max="6661" width="54" style="8" customWidth="1"/>
    <col min="6662" max="6664" width="17" style="8" customWidth="1"/>
    <col min="6665" max="6666" width="7.7109375" style="8" customWidth="1"/>
    <col min="6667" max="6667" width="6.140625" style="8" customWidth="1"/>
    <col min="6668" max="6912" width="6.85546875" style="8"/>
    <col min="6913" max="6913" width="1.5703125" style="8" customWidth="1"/>
    <col min="6914" max="6914" width="4.85546875" style="8" customWidth="1"/>
    <col min="6915" max="6915" width="0" style="8" hidden="1" customWidth="1"/>
    <col min="6916" max="6916" width="6.28515625" style="8" customWidth="1"/>
    <col min="6917" max="6917" width="54" style="8" customWidth="1"/>
    <col min="6918" max="6920" width="17" style="8" customWidth="1"/>
    <col min="6921" max="6922" width="7.7109375" style="8" customWidth="1"/>
    <col min="6923" max="6923" width="6.140625" style="8" customWidth="1"/>
    <col min="6924" max="7168" width="6.85546875" style="8"/>
    <col min="7169" max="7169" width="1.5703125" style="8" customWidth="1"/>
    <col min="7170" max="7170" width="4.85546875" style="8" customWidth="1"/>
    <col min="7171" max="7171" width="0" style="8" hidden="1" customWidth="1"/>
    <col min="7172" max="7172" width="6.28515625" style="8" customWidth="1"/>
    <col min="7173" max="7173" width="54" style="8" customWidth="1"/>
    <col min="7174" max="7176" width="17" style="8" customWidth="1"/>
    <col min="7177" max="7178" width="7.7109375" style="8" customWidth="1"/>
    <col min="7179" max="7179" width="6.140625" style="8" customWidth="1"/>
    <col min="7180" max="7424" width="6.85546875" style="8"/>
    <col min="7425" max="7425" width="1.5703125" style="8" customWidth="1"/>
    <col min="7426" max="7426" width="4.85546875" style="8" customWidth="1"/>
    <col min="7427" max="7427" width="0" style="8" hidden="1" customWidth="1"/>
    <col min="7428" max="7428" width="6.28515625" style="8" customWidth="1"/>
    <col min="7429" max="7429" width="54" style="8" customWidth="1"/>
    <col min="7430" max="7432" width="17" style="8" customWidth="1"/>
    <col min="7433" max="7434" width="7.7109375" style="8" customWidth="1"/>
    <col min="7435" max="7435" width="6.140625" style="8" customWidth="1"/>
    <col min="7436" max="7680" width="6.85546875" style="8"/>
    <col min="7681" max="7681" width="1.5703125" style="8" customWidth="1"/>
    <col min="7682" max="7682" width="4.85546875" style="8" customWidth="1"/>
    <col min="7683" max="7683" width="0" style="8" hidden="1" customWidth="1"/>
    <col min="7684" max="7684" width="6.28515625" style="8" customWidth="1"/>
    <col min="7685" max="7685" width="54" style="8" customWidth="1"/>
    <col min="7686" max="7688" width="17" style="8" customWidth="1"/>
    <col min="7689" max="7690" width="7.7109375" style="8" customWidth="1"/>
    <col min="7691" max="7691" width="6.140625" style="8" customWidth="1"/>
    <col min="7692" max="7936" width="6.85546875" style="8"/>
    <col min="7937" max="7937" width="1.5703125" style="8" customWidth="1"/>
    <col min="7938" max="7938" width="4.85546875" style="8" customWidth="1"/>
    <col min="7939" max="7939" width="0" style="8" hidden="1" customWidth="1"/>
    <col min="7940" max="7940" width="6.28515625" style="8" customWidth="1"/>
    <col min="7941" max="7941" width="54" style="8" customWidth="1"/>
    <col min="7942" max="7944" width="17" style="8" customWidth="1"/>
    <col min="7945" max="7946" width="7.7109375" style="8" customWidth="1"/>
    <col min="7947" max="7947" width="6.140625" style="8" customWidth="1"/>
    <col min="7948" max="8192" width="6.85546875" style="8"/>
    <col min="8193" max="8193" width="1.5703125" style="8" customWidth="1"/>
    <col min="8194" max="8194" width="4.85546875" style="8" customWidth="1"/>
    <col min="8195" max="8195" width="0" style="8" hidden="1" customWidth="1"/>
    <col min="8196" max="8196" width="6.28515625" style="8" customWidth="1"/>
    <col min="8197" max="8197" width="54" style="8" customWidth="1"/>
    <col min="8198" max="8200" width="17" style="8" customWidth="1"/>
    <col min="8201" max="8202" width="7.7109375" style="8" customWidth="1"/>
    <col min="8203" max="8203" width="6.140625" style="8" customWidth="1"/>
    <col min="8204" max="8448" width="6.85546875" style="8"/>
    <col min="8449" max="8449" width="1.5703125" style="8" customWidth="1"/>
    <col min="8450" max="8450" width="4.85546875" style="8" customWidth="1"/>
    <col min="8451" max="8451" width="0" style="8" hidden="1" customWidth="1"/>
    <col min="8452" max="8452" width="6.28515625" style="8" customWidth="1"/>
    <col min="8453" max="8453" width="54" style="8" customWidth="1"/>
    <col min="8454" max="8456" width="17" style="8" customWidth="1"/>
    <col min="8457" max="8458" width="7.7109375" style="8" customWidth="1"/>
    <col min="8459" max="8459" width="6.140625" style="8" customWidth="1"/>
    <col min="8460" max="8704" width="6.85546875" style="8"/>
    <col min="8705" max="8705" width="1.5703125" style="8" customWidth="1"/>
    <col min="8706" max="8706" width="4.85546875" style="8" customWidth="1"/>
    <col min="8707" max="8707" width="0" style="8" hidden="1" customWidth="1"/>
    <col min="8708" max="8708" width="6.28515625" style="8" customWidth="1"/>
    <col min="8709" max="8709" width="54" style="8" customWidth="1"/>
    <col min="8710" max="8712" width="17" style="8" customWidth="1"/>
    <col min="8713" max="8714" width="7.7109375" style="8" customWidth="1"/>
    <col min="8715" max="8715" width="6.140625" style="8" customWidth="1"/>
    <col min="8716" max="8960" width="6.85546875" style="8"/>
    <col min="8961" max="8961" width="1.5703125" style="8" customWidth="1"/>
    <col min="8962" max="8962" width="4.85546875" style="8" customWidth="1"/>
    <col min="8963" max="8963" width="0" style="8" hidden="1" customWidth="1"/>
    <col min="8964" max="8964" width="6.28515625" style="8" customWidth="1"/>
    <col min="8965" max="8965" width="54" style="8" customWidth="1"/>
    <col min="8966" max="8968" width="17" style="8" customWidth="1"/>
    <col min="8969" max="8970" width="7.7109375" style="8" customWidth="1"/>
    <col min="8971" max="8971" width="6.140625" style="8" customWidth="1"/>
    <col min="8972" max="9216" width="6.85546875" style="8"/>
    <col min="9217" max="9217" width="1.5703125" style="8" customWidth="1"/>
    <col min="9218" max="9218" width="4.85546875" style="8" customWidth="1"/>
    <col min="9219" max="9219" width="0" style="8" hidden="1" customWidth="1"/>
    <col min="9220" max="9220" width="6.28515625" style="8" customWidth="1"/>
    <col min="9221" max="9221" width="54" style="8" customWidth="1"/>
    <col min="9222" max="9224" width="17" style="8" customWidth="1"/>
    <col min="9225" max="9226" width="7.7109375" style="8" customWidth="1"/>
    <col min="9227" max="9227" width="6.140625" style="8" customWidth="1"/>
    <col min="9228" max="9472" width="6.85546875" style="8"/>
    <col min="9473" max="9473" width="1.5703125" style="8" customWidth="1"/>
    <col min="9474" max="9474" width="4.85546875" style="8" customWidth="1"/>
    <col min="9475" max="9475" width="0" style="8" hidden="1" customWidth="1"/>
    <col min="9476" max="9476" width="6.28515625" style="8" customWidth="1"/>
    <col min="9477" max="9477" width="54" style="8" customWidth="1"/>
    <col min="9478" max="9480" width="17" style="8" customWidth="1"/>
    <col min="9481" max="9482" width="7.7109375" style="8" customWidth="1"/>
    <col min="9483" max="9483" width="6.140625" style="8" customWidth="1"/>
    <col min="9484" max="9728" width="6.85546875" style="8"/>
    <col min="9729" max="9729" width="1.5703125" style="8" customWidth="1"/>
    <col min="9730" max="9730" width="4.85546875" style="8" customWidth="1"/>
    <col min="9731" max="9731" width="0" style="8" hidden="1" customWidth="1"/>
    <col min="9732" max="9732" width="6.28515625" style="8" customWidth="1"/>
    <col min="9733" max="9733" width="54" style="8" customWidth="1"/>
    <col min="9734" max="9736" width="17" style="8" customWidth="1"/>
    <col min="9737" max="9738" width="7.7109375" style="8" customWidth="1"/>
    <col min="9739" max="9739" width="6.140625" style="8" customWidth="1"/>
    <col min="9740" max="9984" width="6.85546875" style="8"/>
    <col min="9985" max="9985" width="1.5703125" style="8" customWidth="1"/>
    <col min="9986" max="9986" width="4.85546875" style="8" customWidth="1"/>
    <col min="9987" max="9987" width="0" style="8" hidden="1" customWidth="1"/>
    <col min="9988" max="9988" width="6.28515625" style="8" customWidth="1"/>
    <col min="9989" max="9989" width="54" style="8" customWidth="1"/>
    <col min="9990" max="9992" width="17" style="8" customWidth="1"/>
    <col min="9993" max="9994" width="7.7109375" style="8" customWidth="1"/>
    <col min="9995" max="9995" width="6.140625" style="8" customWidth="1"/>
    <col min="9996" max="10240" width="6.85546875" style="8"/>
    <col min="10241" max="10241" width="1.5703125" style="8" customWidth="1"/>
    <col min="10242" max="10242" width="4.85546875" style="8" customWidth="1"/>
    <col min="10243" max="10243" width="0" style="8" hidden="1" customWidth="1"/>
    <col min="10244" max="10244" width="6.28515625" style="8" customWidth="1"/>
    <col min="10245" max="10245" width="54" style="8" customWidth="1"/>
    <col min="10246" max="10248" width="17" style="8" customWidth="1"/>
    <col min="10249" max="10250" width="7.7109375" style="8" customWidth="1"/>
    <col min="10251" max="10251" width="6.140625" style="8" customWidth="1"/>
    <col min="10252" max="10496" width="6.85546875" style="8"/>
    <col min="10497" max="10497" width="1.5703125" style="8" customWidth="1"/>
    <col min="10498" max="10498" width="4.85546875" style="8" customWidth="1"/>
    <col min="10499" max="10499" width="0" style="8" hidden="1" customWidth="1"/>
    <col min="10500" max="10500" width="6.28515625" style="8" customWidth="1"/>
    <col min="10501" max="10501" width="54" style="8" customWidth="1"/>
    <col min="10502" max="10504" width="17" style="8" customWidth="1"/>
    <col min="10505" max="10506" width="7.7109375" style="8" customWidth="1"/>
    <col min="10507" max="10507" width="6.140625" style="8" customWidth="1"/>
    <col min="10508" max="10752" width="6.85546875" style="8"/>
    <col min="10753" max="10753" width="1.5703125" style="8" customWidth="1"/>
    <col min="10754" max="10754" width="4.85546875" style="8" customWidth="1"/>
    <col min="10755" max="10755" width="0" style="8" hidden="1" customWidth="1"/>
    <col min="10756" max="10756" width="6.28515625" style="8" customWidth="1"/>
    <col min="10757" max="10757" width="54" style="8" customWidth="1"/>
    <col min="10758" max="10760" width="17" style="8" customWidth="1"/>
    <col min="10761" max="10762" width="7.7109375" style="8" customWidth="1"/>
    <col min="10763" max="10763" width="6.140625" style="8" customWidth="1"/>
    <col min="10764" max="11008" width="6.85546875" style="8"/>
    <col min="11009" max="11009" width="1.5703125" style="8" customWidth="1"/>
    <col min="11010" max="11010" width="4.85546875" style="8" customWidth="1"/>
    <col min="11011" max="11011" width="0" style="8" hidden="1" customWidth="1"/>
    <col min="11012" max="11012" width="6.28515625" style="8" customWidth="1"/>
    <col min="11013" max="11013" width="54" style="8" customWidth="1"/>
    <col min="11014" max="11016" width="17" style="8" customWidth="1"/>
    <col min="11017" max="11018" width="7.7109375" style="8" customWidth="1"/>
    <col min="11019" max="11019" width="6.140625" style="8" customWidth="1"/>
    <col min="11020" max="11264" width="6.85546875" style="8"/>
    <col min="11265" max="11265" width="1.5703125" style="8" customWidth="1"/>
    <col min="11266" max="11266" width="4.85546875" style="8" customWidth="1"/>
    <col min="11267" max="11267" width="0" style="8" hidden="1" customWidth="1"/>
    <col min="11268" max="11268" width="6.28515625" style="8" customWidth="1"/>
    <col min="11269" max="11269" width="54" style="8" customWidth="1"/>
    <col min="11270" max="11272" width="17" style="8" customWidth="1"/>
    <col min="11273" max="11274" width="7.7109375" style="8" customWidth="1"/>
    <col min="11275" max="11275" width="6.140625" style="8" customWidth="1"/>
    <col min="11276" max="11520" width="6.85546875" style="8"/>
    <col min="11521" max="11521" width="1.5703125" style="8" customWidth="1"/>
    <col min="11522" max="11522" width="4.85546875" style="8" customWidth="1"/>
    <col min="11523" max="11523" width="0" style="8" hidden="1" customWidth="1"/>
    <col min="11524" max="11524" width="6.28515625" style="8" customWidth="1"/>
    <col min="11525" max="11525" width="54" style="8" customWidth="1"/>
    <col min="11526" max="11528" width="17" style="8" customWidth="1"/>
    <col min="11529" max="11530" width="7.7109375" style="8" customWidth="1"/>
    <col min="11531" max="11531" width="6.140625" style="8" customWidth="1"/>
    <col min="11532" max="11776" width="6.85546875" style="8"/>
    <col min="11777" max="11777" width="1.5703125" style="8" customWidth="1"/>
    <col min="11778" max="11778" width="4.85546875" style="8" customWidth="1"/>
    <col min="11779" max="11779" width="0" style="8" hidden="1" customWidth="1"/>
    <col min="11780" max="11780" width="6.28515625" style="8" customWidth="1"/>
    <col min="11781" max="11781" width="54" style="8" customWidth="1"/>
    <col min="11782" max="11784" width="17" style="8" customWidth="1"/>
    <col min="11785" max="11786" width="7.7109375" style="8" customWidth="1"/>
    <col min="11787" max="11787" width="6.140625" style="8" customWidth="1"/>
    <col min="11788" max="12032" width="6.85546875" style="8"/>
    <col min="12033" max="12033" width="1.5703125" style="8" customWidth="1"/>
    <col min="12034" max="12034" width="4.85546875" style="8" customWidth="1"/>
    <col min="12035" max="12035" width="0" style="8" hidden="1" customWidth="1"/>
    <col min="12036" max="12036" width="6.28515625" style="8" customWidth="1"/>
    <col min="12037" max="12037" width="54" style="8" customWidth="1"/>
    <col min="12038" max="12040" width="17" style="8" customWidth="1"/>
    <col min="12041" max="12042" width="7.7109375" style="8" customWidth="1"/>
    <col min="12043" max="12043" width="6.140625" style="8" customWidth="1"/>
    <col min="12044" max="12288" width="6.85546875" style="8"/>
    <col min="12289" max="12289" width="1.5703125" style="8" customWidth="1"/>
    <col min="12290" max="12290" width="4.85546875" style="8" customWidth="1"/>
    <col min="12291" max="12291" width="0" style="8" hidden="1" customWidth="1"/>
    <col min="12292" max="12292" width="6.28515625" style="8" customWidth="1"/>
    <col min="12293" max="12293" width="54" style="8" customWidth="1"/>
    <col min="12294" max="12296" width="17" style="8" customWidth="1"/>
    <col min="12297" max="12298" width="7.7109375" style="8" customWidth="1"/>
    <col min="12299" max="12299" width="6.140625" style="8" customWidth="1"/>
    <col min="12300" max="12544" width="6.85546875" style="8"/>
    <col min="12545" max="12545" width="1.5703125" style="8" customWidth="1"/>
    <col min="12546" max="12546" width="4.85546875" style="8" customWidth="1"/>
    <col min="12547" max="12547" width="0" style="8" hidden="1" customWidth="1"/>
    <col min="12548" max="12548" width="6.28515625" style="8" customWidth="1"/>
    <col min="12549" max="12549" width="54" style="8" customWidth="1"/>
    <col min="12550" max="12552" width="17" style="8" customWidth="1"/>
    <col min="12553" max="12554" width="7.7109375" style="8" customWidth="1"/>
    <col min="12555" max="12555" width="6.140625" style="8" customWidth="1"/>
    <col min="12556" max="12800" width="6.85546875" style="8"/>
    <col min="12801" max="12801" width="1.5703125" style="8" customWidth="1"/>
    <col min="12802" max="12802" width="4.85546875" style="8" customWidth="1"/>
    <col min="12803" max="12803" width="0" style="8" hidden="1" customWidth="1"/>
    <col min="12804" max="12804" width="6.28515625" style="8" customWidth="1"/>
    <col min="12805" max="12805" width="54" style="8" customWidth="1"/>
    <col min="12806" max="12808" width="17" style="8" customWidth="1"/>
    <col min="12809" max="12810" width="7.7109375" style="8" customWidth="1"/>
    <col min="12811" max="12811" width="6.140625" style="8" customWidth="1"/>
    <col min="12812" max="13056" width="6.85546875" style="8"/>
    <col min="13057" max="13057" width="1.5703125" style="8" customWidth="1"/>
    <col min="13058" max="13058" width="4.85546875" style="8" customWidth="1"/>
    <col min="13059" max="13059" width="0" style="8" hidden="1" customWidth="1"/>
    <col min="13060" max="13060" width="6.28515625" style="8" customWidth="1"/>
    <col min="13061" max="13061" width="54" style="8" customWidth="1"/>
    <col min="13062" max="13064" width="17" style="8" customWidth="1"/>
    <col min="13065" max="13066" width="7.7109375" style="8" customWidth="1"/>
    <col min="13067" max="13067" width="6.140625" style="8" customWidth="1"/>
    <col min="13068" max="13312" width="6.85546875" style="8"/>
    <col min="13313" max="13313" width="1.5703125" style="8" customWidth="1"/>
    <col min="13314" max="13314" width="4.85546875" style="8" customWidth="1"/>
    <col min="13315" max="13315" width="0" style="8" hidden="1" customWidth="1"/>
    <col min="13316" max="13316" width="6.28515625" style="8" customWidth="1"/>
    <col min="13317" max="13317" width="54" style="8" customWidth="1"/>
    <col min="13318" max="13320" width="17" style="8" customWidth="1"/>
    <col min="13321" max="13322" width="7.7109375" style="8" customWidth="1"/>
    <col min="13323" max="13323" width="6.140625" style="8" customWidth="1"/>
    <col min="13324" max="13568" width="6.85546875" style="8"/>
    <col min="13569" max="13569" width="1.5703125" style="8" customWidth="1"/>
    <col min="13570" max="13570" width="4.85546875" style="8" customWidth="1"/>
    <col min="13571" max="13571" width="0" style="8" hidden="1" customWidth="1"/>
    <col min="13572" max="13572" width="6.28515625" style="8" customWidth="1"/>
    <col min="13573" max="13573" width="54" style="8" customWidth="1"/>
    <col min="13574" max="13576" width="17" style="8" customWidth="1"/>
    <col min="13577" max="13578" width="7.7109375" style="8" customWidth="1"/>
    <col min="13579" max="13579" width="6.140625" style="8" customWidth="1"/>
    <col min="13580" max="13824" width="6.85546875" style="8"/>
    <col min="13825" max="13825" width="1.5703125" style="8" customWidth="1"/>
    <col min="13826" max="13826" width="4.85546875" style="8" customWidth="1"/>
    <col min="13827" max="13827" width="0" style="8" hidden="1" customWidth="1"/>
    <col min="13828" max="13828" width="6.28515625" style="8" customWidth="1"/>
    <col min="13829" max="13829" width="54" style="8" customWidth="1"/>
    <col min="13830" max="13832" width="17" style="8" customWidth="1"/>
    <col min="13833" max="13834" width="7.7109375" style="8" customWidth="1"/>
    <col min="13835" max="13835" width="6.140625" style="8" customWidth="1"/>
    <col min="13836" max="14080" width="6.85546875" style="8"/>
    <col min="14081" max="14081" width="1.5703125" style="8" customWidth="1"/>
    <col min="14082" max="14082" width="4.85546875" style="8" customWidth="1"/>
    <col min="14083" max="14083" width="0" style="8" hidden="1" customWidth="1"/>
    <col min="14084" max="14084" width="6.28515625" style="8" customWidth="1"/>
    <col min="14085" max="14085" width="54" style="8" customWidth="1"/>
    <col min="14086" max="14088" width="17" style="8" customWidth="1"/>
    <col min="14089" max="14090" width="7.7109375" style="8" customWidth="1"/>
    <col min="14091" max="14091" width="6.140625" style="8" customWidth="1"/>
    <col min="14092" max="14336" width="6.85546875" style="8"/>
    <col min="14337" max="14337" width="1.5703125" style="8" customWidth="1"/>
    <col min="14338" max="14338" width="4.85546875" style="8" customWidth="1"/>
    <col min="14339" max="14339" width="0" style="8" hidden="1" customWidth="1"/>
    <col min="14340" max="14340" width="6.28515625" style="8" customWidth="1"/>
    <col min="14341" max="14341" width="54" style="8" customWidth="1"/>
    <col min="14342" max="14344" width="17" style="8" customWidth="1"/>
    <col min="14345" max="14346" width="7.7109375" style="8" customWidth="1"/>
    <col min="14347" max="14347" width="6.140625" style="8" customWidth="1"/>
    <col min="14348" max="14592" width="6.85546875" style="8"/>
    <col min="14593" max="14593" width="1.5703125" style="8" customWidth="1"/>
    <col min="14594" max="14594" width="4.85546875" style="8" customWidth="1"/>
    <col min="14595" max="14595" width="0" style="8" hidden="1" customWidth="1"/>
    <col min="14596" max="14596" width="6.28515625" style="8" customWidth="1"/>
    <col min="14597" max="14597" width="54" style="8" customWidth="1"/>
    <col min="14598" max="14600" width="17" style="8" customWidth="1"/>
    <col min="14601" max="14602" width="7.7109375" style="8" customWidth="1"/>
    <col min="14603" max="14603" width="6.140625" style="8" customWidth="1"/>
    <col min="14604" max="14848" width="6.85546875" style="8"/>
    <col min="14849" max="14849" width="1.5703125" style="8" customWidth="1"/>
    <col min="14850" max="14850" width="4.85546875" style="8" customWidth="1"/>
    <col min="14851" max="14851" width="0" style="8" hidden="1" customWidth="1"/>
    <col min="14852" max="14852" width="6.28515625" style="8" customWidth="1"/>
    <col min="14853" max="14853" width="54" style="8" customWidth="1"/>
    <col min="14854" max="14856" width="17" style="8" customWidth="1"/>
    <col min="14857" max="14858" width="7.7109375" style="8" customWidth="1"/>
    <col min="14859" max="14859" width="6.140625" style="8" customWidth="1"/>
    <col min="14860" max="15104" width="6.85546875" style="8"/>
    <col min="15105" max="15105" width="1.5703125" style="8" customWidth="1"/>
    <col min="15106" max="15106" width="4.85546875" style="8" customWidth="1"/>
    <col min="15107" max="15107" width="0" style="8" hidden="1" customWidth="1"/>
    <col min="15108" max="15108" width="6.28515625" style="8" customWidth="1"/>
    <col min="15109" max="15109" width="54" style="8" customWidth="1"/>
    <col min="15110" max="15112" width="17" style="8" customWidth="1"/>
    <col min="15113" max="15114" width="7.7109375" style="8" customWidth="1"/>
    <col min="15115" max="15115" width="6.140625" style="8" customWidth="1"/>
    <col min="15116" max="15360" width="6.85546875" style="8"/>
    <col min="15361" max="15361" width="1.5703125" style="8" customWidth="1"/>
    <col min="15362" max="15362" width="4.85546875" style="8" customWidth="1"/>
    <col min="15363" max="15363" width="0" style="8" hidden="1" customWidth="1"/>
    <col min="15364" max="15364" width="6.28515625" style="8" customWidth="1"/>
    <col min="15365" max="15365" width="54" style="8" customWidth="1"/>
    <col min="15366" max="15368" width="17" style="8" customWidth="1"/>
    <col min="15369" max="15370" width="7.7109375" style="8" customWidth="1"/>
    <col min="15371" max="15371" width="6.140625" style="8" customWidth="1"/>
    <col min="15372" max="15616" width="6.85546875" style="8"/>
    <col min="15617" max="15617" width="1.5703125" style="8" customWidth="1"/>
    <col min="15618" max="15618" width="4.85546875" style="8" customWidth="1"/>
    <col min="15619" max="15619" width="0" style="8" hidden="1" customWidth="1"/>
    <col min="15620" max="15620" width="6.28515625" style="8" customWidth="1"/>
    <col min="15621" max="15621" width="54" style="8" customWidth="1"/>
    <col min="15622" max="15624" width="17" style="8" customWidth="1"/>
    <col min="15625" max="15626" width="7.7109375" style="8" customWidth="1"/>
    <col min="15627" max="15627" width="6.140625" style="8" customWidth="1"/>
    <col min="15628" max="15872" width="6.85546875" style="8"/>
    <col min="15873" max="15873" width="1.5703125" style="8" customWidth="1"/>
    <col min="15874" max="15874" width="4.85546875" style="8" customWidth="1"/>
    <col min="15875" max="15875" width="0" style="8" hidden="1" customWidth="1"/>
    <col min="15876" max="15876" width="6.28515625" style="8" customWidth="1"/>
    <col min="15877" max="15877" width="54" style="8" customWidth="1"/>
    <col min="15878" max="15880" width="17" style="8" customWidth="1"/>
    <col min="15881" max="15882" width="7.7109375" style="8" customWidth="1"/>
    <col min="15883" max="15883" width="6.140625" style="8" customWidth="1"/>
    <col min="15884" max="16128" width="6.85546875" style="8"/>
    <col min="16129" max="16129" width="1.5703125" style="8" customWidth="1"/>
    <col min="16130" max="16130" width="4.85546875" style="8" customWidth="1"/>
    <col min="16131" max="16131" width="0" style="8" hidden="1" customWidth="1"/>
    <col min="16132" max="16132" width="6.28515625" style="8" customWidth="1"/>
    <col min="16133" max="16133" width="54" style="8" customWidth="1"/>
    <col min="16134" max="16136" width="17" style="8" customWidth="1"/>
    <col min="16137" max="16138" width="7.7109375" style="8" customWidth="1"/>
    <col min="16139" max="16139" width="6.140625" style="8" customWidth="1"/>
    <col min="16140" max="16384" width="6.85546875" style="8"/>
  </cols>
  <sheetData>
    <row r="1" spans="1:15" ht="16.5" customHeight="1" x14ac:dyDescent="0.2">
      <c r="A1" s="394" t="s">
        <v>893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5" ht="15" customHeight="1" x14ac:dyDescent="0.2"/>
    <row r="3" spans="1:15" ht="16.5" customHeight="1" x14ac:dyDescent="0.2">
      <c r="A3" s="394" t="s">
        <v>537</v>
      </c>
      <c r="B3" s="394"/>
      <c r="C3" s="394"/>
      <c r="D3" s="394"/>
      <c r="E3" s="394"/>
      <c r="F3" s="394"/>
      <c r="G3" s="394"/>
      <c r="H3" s="394"/>
      <c r="I3" s="394"/>
      <c r="J3" s="394"/>
      <c r="K3" s="9"/>
    </row>
    <row r="4" spans="1:15" ht="15" customHeight="1" x14ac:dyDescent="0.2"/>
    <row r="5" spans="1:15" s="11" customFormat="1" ht="17.100000000000001" customHeight="1" x14ac:dyDescent="0.2">
      <c r="A5" s="395" t="s">
        <v>538</v>
      </c>
      <c r="B5" s="395"/>
      <c r="C5" s="395"/>
      <c r="D5" s="395"/>
      <c r="E5" s="395"/>
      <c r="F5" s="55">
        <v>11598195.060000001</v>
      </c>
      <c r="G5" s="55">
        <v>36133900</v>
      </c>
      <c r="H5" s="55">
        <f>SUM(H7+H61)</f>
        <v>12050219.039999997</v>
      </c>
      <c r="I5" s="55">
        <f>AVERAGE(H5/F5)*100</f>
        <v>103.89736487153026</v>
      </c>
      <c r="J5" s="55">
        <f>AVERAGE(H5/G5)*100</f>
        <v>33.348791688691222</v>
      </c>
    </row>
    <row r="6" spans="1:15" s="13" customFormat="1" ht="15" customHeight="1" x14ac:dyDescent="0.2">
      <c r="A6" s="396" t="s">
        <v>539</v>
      </c>
      <c r="B6" s="396"/>
      <c r="C6" s="397" t="s">
        <v>540</v>
      </c>
      <c r="D6" s="397"/>
      <c r="E6" s="397"/>
      <c r="F6" s="12" t="s">
        <v>888</v>
      </c>
      <c r="G6" s="12" t="s">
        <v>894</v>
      </c>
      <c r="H6" s="12" t="s">
        <v>895</v>
      </c>
      <c r="I6" s="65" t="s">
        <v>896</v>
      </c>
      <c r="J6" s="65" t="s">
        <v>897</v>
      </c>
    </row>
    <row r="7" spans="1:15" s="15" customFormat="1" ht="23.1" customHeight="1" x14ac:dyDescent="0.2">
      <c r="A7" s="388" t="s">
        <v>45</v>
      </c>
      <c r="B7" s="388"/>
      <c r="C7" s="388"/>
      <c r="D7" s="398" t="s">
        <v>541</v>
      </c>
      <c r="E7" s="398"/>
      <c r="F7" s="14">
        <v>11522210.4</v>
      </c>
      <c r="G7" s="14">
        <v>34623900</v>
      </c>
      <c r="H7" s="14">
        <f>SUM(H8+H22+H33+H42+H53+H56)</f>
        <v>11951224.249999998</v>
      </c>
      <c r="I7" s="14">
        <f>AVERAGE(H7/F7)*100</f>
        <v>103.72336413853367</v>
      </c>
      <c r="J7" s="14">
        <f>AVERAGE(H7/G7)*100</f>
        <v>34.517267696591077</v>
      </c>
    </row>
    <row r="8" spans="1:15" s="199" customFormat="1" ht="14.1" customHeight="1" x14ac:dyDescent="0.2">
      <c r="A8" s="382" t="s">
        <v>542</v>
      </c>
      <c r="B8" s="382"/>
      <c r="C8" s="382"/>
      <c r="D8" s="383" t="s">
        <v>543</v>
      </c>
      <c r="E8" s="383"/>
      <c r="F8" s="117">
        <v>9146763.8699999992</v>
      </c>
      <c r="G8" s="196">
        <v>20905600</v>
      </c>
      <c r="H8" s="117">
        <f>SUM(H9+H16+H19)</f>
        <v>5984121.9899999993</v>
      </c>
      <c r="I8" s="117">
        <f>AVERAGE(H8/F8)*100</f>
        <v>65.423378968238296</v>
      </c>
      <c r="J8" s="117">
        <f>AVERAGE(H8/G8)*100</f>
        <v>28.624492910990352</v>
      </c>
      <c r="K8" s="197"/>
      <c r="L8" s="197"/>
      <c r="M8" s="198"/>
      <c r="N8" s="197"/>
      <c r="O8" s="197"/>
    </row>
    <row r="9" spans="1:15" s="23" customFormat="1" ht="14.1" customHeight="1" x14ac:dyDescent="0.2">
      <c r="A9" s="382" t="s">
        <v>544</v>
      </c>
      <c r="B9" s="382"/>
      <c r="C9" s="382"/>
      <c r="D9" s="383" t="s">
        <v>545</v>
      </c>
      <c r="E9" s="383"/>
      <c r="F9" s="117">
        <f>SUM(F10:F15)</f>
        <v>8936198.8699999992</v>
      </c>
      <c r="G9" s="196">
        <v>20431600</v>
      </c>
      <c r="H9" s="117">
        <f>SUM(H10:H15)</f>
        <v>5817558.6499999994</v>
      </c>
      <c r="I9" s="117">
        <f t="shared" ref="I9:I64" si="0">AVERAGE(H9/F9)*100</f>
        <v>65.101042788229719</v>
      </c>
      <c r="J9" s="117">
        <f>AVERAGE(H9/G9)*100</f>
        <v>28.473338602948374</v>
      </c>
      <c r="K9" s="200"/>
      <c r="L9" s="201"/>
      <c r="M9" s="200"/>
      <c r="N9" s="200"/>
      <c r="O9" s="200"/>
    </row>
    <row r="10" spans="1:15" s="13" customFormat="1" ht="14.1" customHeight="1" x14ac:dyDescent="0.2">
      <c r="A10" s="118"/>
      <c r="B10" s="119" t="s">
        <v>546</v>
      </c>
      <c r="C10" s="384" t="s">
        <v>547</v>
      </c>
      <c r="D10" s="384"/>
      <c r="E10" s="384"/>
      <c r="F10" s="120">
        <v>9290705.6799999997</v>
      </c>
      <c r="G10" s="120"/>
      <c r="H10" s="120">
        <v>6690045.3399999999</v>
      </c>
      <c r="I10" s="120">
        <f t="shared" si="0"/>
        <v>72.00793535416355</v>
      </c>
      <c r="J10" s="120"/>
      <c r="K10" s="61"/>
      <c r="L10" s="61"/>
      <c r="M10" s="61"/>
      <c r="N10" s="61"/>
      <c r="O10" s="61"/>
    </row>
    <row r="11" spans="1:15" s="13" customFormat="1" ht="14.1" customHeight="1" x14ac:dyDescent="0.2">
      <c r="A11" s="118"/>
      <c r="B11" s="119" t="s">
        <v>548</v>
      </c>
      <c r="C11" s="392" t="s">
        <v>549</v>
      </c>
      <c r="D11" s="392"/>
      <c r="E11" s="392"/>
      <c r="F11" s="120">
        <v>226729.79</v>
      </c>
      <c r="G11" s="120"/>
      <c r="H11" s="120">
        <v>372793.7</v>
      </c>
      <c r="I11" s="120">
        <f t="shared" si="0"/>
        <v>164.42201970901132</v>
      </c>
      <c r="J11" s="120"/>
      <c r="K11" s="61"/>
      <c r="L11" s="61"/>
      <c r="M11" s="62"/>
      <c r="N11" s="61"/>
      <c r="O11" s="61"/>
    </row>
    <row r="12" spans="1:15" s="13" customFormat="1" ht="14.1" customHeight="1" x14ac:dyDescent="0.2">
      <c r="A12" s="118"/>
      <c r="B12" s="119" t="s">
        <v>550</v>
      </c>
      <c r="C12" s="392" t="s">
        <v>551</v>
      </c>
      <c r="D12" s="392"/>
      <c r="E12" s="392"/>
      <c r="F12" s="120">
        <v>121944.25</v>
      </c>
      <c r="G12" s="120"/>
      <c r="H12" s="120">
        <v>119789.01</v>
      </c>
      <c r="I12" s="120">
        <f t="shared" si="0"/>
        <v>98.232602193215328</v>
      </c>
      <c r="J12" s="120"/>
      <c r="K12" s="61"/>
      <c r="L12" s="61"/>
      <c r="M12" s="61"/>
      <c r="N12" s="61"/>
      <c r="O12" s="61"/>
    </row>
    <row r="13" spans="1:15" s="13" customFormat="1" ht="14.1" customHeight="1" x14ac:dyDescent="0.2">
      <c r="A13" s="118"/>
      <c r="B13" s="119" t="s">
        <v>552</v>
      </c>
      <c r="C13" s="384" t="s">
        <v>553</v>
      </c>
      <c r="D13" s="384"/>
      <c r="E13" s="384"/>
      <c r="F13" s="120">
        <v>43425.46</v>
      </c>
      <c r="G13" s="120"/>
      <c r="H13" s="120">
        <v>298241.89</v>
      </c>
      <c r="I13" s="120">
        <f>AVERAGE(H13/F13)*100</f>
        <v>686.79039899634915</v>
      </c>
      <c r="J13" s="120"/>
      <c r="K13" s="61"/>
      <c r="L13" s="61"/>
      <c r="M13" s="61"/>
      <c r="N13" s="61"/>
      <c r="O13" s="61"/>
    </row>
    <row r="14" spans="1:15" s="13" customFormat="1" ht="14.1" customHeight="1" x14ac:dyDescent="0.2">
      <c r="A14" s="118"/>
      <c r="B14" s="119">
        <v>6116</v>
      </c>
      <c r="C14" s="121"/>
      <c r="D14" s="384" t="s">
        <v>838</v>
      </c>
      <c r="E14" s="384"/>
      <c r="F14" s="120">
        <v>108296.36</v>
      </c>
      <c r="G14" s="120"/>
      <c r="H14" s="120">
        <v>0</v>
      </c>
      <c r="I14" s="120">
        <f t="shared" ref="I14" si="1">AVERAGE(H14/F14)*100</f>
        <v>0</v>
      </c>
      <c r="J14" s="120"/>
      <c r="K14" s="61"/>
      <c r="L14" s="61"/>
      <c r="M14" s="61"/>
      <c r="N14" s="61"/>
      <c r="O14" s="61"/>
    </row>
    <row r="15" spans="1:15" s="13" customFormat="1" ht="14.1" customHeight="1" x14ac:dyDescent="0.2">
      <c r="A15" s="118"/>
      <c r="B15" s="119" t="s">
        <v>554</v>
      </c>
      <c r="C15" s="392" t="s">
        <v>555</v>
      </c>
      <c r="D15" s="392"/>
      <c r="E15" s="392"/>
      <c r="F15" s="120">
        <v>-854902.67</v>
      </c>
      <c r="G15" s="120"/>
      <c r="H15" s="120">
        <v>-1663311.29</v>
      </c>
      <c r="I15" s="120">
        <f>AVERAGE(H15/F15)*100</f>
        <v>194.56148031447839</v>
      </c>
      <c r="J15" s="120"/>
      <c r="K15" s="61"/>
      <c r="L15" s="61"/>
      <c r="M15" s="62"/>
      <c r="N15" s="61"/>
      <c r="O15" s="61"/>
    </row>
    <row r="16" spans="1:15" s="23" customFormat="1" ht="14.1" customHeight="1" x14ac:dyDescent="0.2">
      <c r="A16" s="382" t="s">
        <v>556</v>
      </c>
      <c r="B16" s="382"/>
      <c r="C16" s="382"/>
      <c r="D16" s="383" t="s">
        <v>3</v>
      </c>
      <c r="E16" s="383"/>
      <c r="F16" s="117">
        <v>159068.16</v>
      </c>
      <c r="G16" s="202">
        <v>321300</v>
      </c>
      <c r="H16" s="117">
        <f>SUM(H17:H18)</f>
        <v>145148.72</v>
      </c>
      <c r="I16" s="117">
        <f>AVERAGE(H16/F16)*100</f>
        <v>91.249386426548213</v>
      </c>
      <c r="J16" s="117">
        <f>AVERAGE(H16/G16)*100</f>
        <v>45.175449735449732</v>
      </c>
      <c r="K16" s="200"/>
      <c r="L16" s="200"/>
      <c r="M16" s="200"/>
      <c r="N16" s="200"/>
      <c r="O16" s="200"/>
    </row>
    <row r="17" spans="1:15" s="13" customFormat="1" ht="14.1" customHeight="1" x14ac:dyDescent="0.2">
      <c r="A17" s="118"/>
      <c r="B17" s="119" t="s">
        <v>557</v>
      </c>
      <c r="C17" s="393" t="s">
        <v>558</v>
      </c>
      <c r="D17" s="393"/>
      <c r="E17" s="393"/>
      <c r="F17" s="120">
        <v>21269.29</v>
      </c>
      <c r="G17" s="120"/>
      <c r="H17" s="120">
        <v>8949.98</v>
      </c>
      <c r="I17" s="120">
        <f t="shared" si="0"/>
        <v>42.079354788053571</v>
      </c>
      <c r="J17" s="120"/>
      <c r="K17" s="61"/>
      <c r="L17" s="61"/>
      <c r="M17" s="61"/>
      <c r="N17" s="61"/>
      <c r="O17" s="61"/>
    </row>
    <row r="18" spans="1:15" s="13" customFormat="1" ht="14.1" customHeight="1" x14ac:dyDescent="0.2">
      <c r="A18" s="118"/>
      <c r="B18" s="119" t="s">
        <v>559</v>
      </c>
      <c r="C18" s="384" t="s">
        <v>560</v>
      </c>
      <c r="D18" s="384"/>
      <c r="E18" s="384"/>
      <c r="F18" s="120">
        <v>137798.87</v>
      </c>
      <c r="G18" s="120"/>
      <c r="H18" s="120">
        <v>136198.74</v>
      </c>
      <c r="I18" s="120">
        <f t="shared" si="0"/>
        <v>98.838793090248117</v>
      </c>
      <c r="J18" s="120"/>
      <c r="K18" s="61"/>
      <c r="L18" s="61"/>
      <c r="M18" s="62"/>
      <c r="N18" s="61"/>
      <c r="O18" s="61"/>
    </row>
    <row r="19" spans="1:15" s="23" customFormat="1" ht="14.1" customHeight="1" x14ac:dyDescent="0.2">
      <c r="A19" s="195" t="s">
        <v>561</v>
      </c>
      <c r="B19" s="195"/>
      <c r="C19" s="195"/>
      <c r="D19" s="383" t="s">
        <v>4</v>
      </c>
      <c r="E19" s="383"/>
      <c r="F19" s="117">
        <v>51496.84</v>
      </c>
      <c r="G19" s="202">
        <v>152700</v>
      </c>
      <c r="H19" s="117">
        <f>SUM(H20:H21)</f>
        <v>21414.62</v>
      </c>
      <c r="I19" s="117">
        <f t="shared" si="0"/>
        <v>41.584337990447565</v>
      </c>
      <c r="J19" s="117">
        <f>AVERAGE(H19/G19)*100</f>
        <v>14.02398166339227</v>
      </c>
      <c r="K19" s="200"/>
      <c r="L19" s="200"/>
      <c r="M19" s="200"/>
      <c r="N19" s="200"/>
      <c r="O19" s="200"/>
    </row>
    <row r="20" spans="1:15" s="13" customFormat="1" ht="14.1" customHeight="1" x14ac:dyDescent="0.2">
      <c r="A20" s="118"/>
      <c r="B20" s="119" t="s">
        <v>562</v>
      </c>
      <c r="C20" s="384" t="s">
        <v>563</v>
      </c>
      <c r="D20" s="384"/>
      <c r="E20" s="384"/>
      <c r="F20" s="120">
        <v>48964.72</v>
      </c>
      <c r="G20" s="123"/>
      <c r="H20" s="120">
        <v>21414.62</v>
      </c>
      <c r="I20" s="120">
        <f t="shared" si="0"/>
        <v>43.734795174974963</v>
      </c>
      <c r="J20" s="120"/>
      <c r="K20" s="61"/>
      <c r="L20" s="61"/>
      <c r="M20" s="61"/>
      <c r="N20" s="61"/>
      <c r="O20" s="61"/>
    </row>
    <row r="21" spans="1:15" s="13" customFormat="1" ht="14.1" customHeight="1" x14ac:dyDescent="0.2">
      <c r="A21" s="118"/>
      <c r="B21" s="119" t="s">
        <v>564</v>
      </c>
      <c r="C21" s="384" t="s">
        <v>565</v>
      </c>
      <c r="D21" s="384"/>
      <c r="E21" s="384"/>
      <c r="F21" s="120">
        <v>2532.12</v>
      </c>
      <c r="G21" s="120"/>
      <c r="H21" s="120">
        <v>0</v>
      </c>
      <c r="I21" s="120">
        <f t="shared" si="0"/>
        <v>0</v>
      </c>
      <c r="J21" s="120"/>
      <c r="K21" s="61"/>
      <c r="L21" s="61"/>
      <c r="M21" s="61"/>
      <c r="N21" s="61"/>
      <c r="O21" s="61"/>
    </row>
    <row r="22" spans="1:15" s="199" customFormat="1" ht="13.5" customHeight="1" x14ac:dyDescent="0.2">
      <c r="A22" s="382" t="s">
        <v>566</v>
      </c>
      <c r="B22" s="382"/>
      <c r="C22" s="382"/>
      <c r="D22" s="387" t="s">
        <v>567</v>
      </c>
      <c r="E22" s="387"/>
      <c r="F22" s="117">
        <v>1261207.52</v>
      </c>
      <c r="G22" s="203">
        <v>10918000</v>
      </c>
      <c r="H22" s="117">
        <f>SUM(H23+H26+H28+H31)</f>
        <v>4473143.6999999993</v>
      </c>
      <c r="I22" s="117">
        <f t="shared" si="0"/>
        <v>354.67150560599248</v>
      </c>
      <c r="J22" s="117">
        <f>AVERAGE(H22/G22)*100</f>
        <v>40.970358124198562</v>
      </c>
      <c r="K22" s="197"/>
      <c r="L22" s="197"/>
      <c r="M22" s="198"/>
      <c r="N22" s="197"/>
      <c r="O22" s="197"/>
    </row>
    <row r="23" spans="1:15" s="23" customFormat="1" ht="14.1" customHeight="1" x14ac:dyDescent="0.2">
      <c r="A23" s="382" t="s">
        <v>568</v>
      </c>
      <c r="B23" s="382"/>
      <c r="C23" s="382"/>
      <c r="D23" s="383" t="s">
        <v>125</v>
      </c>
      <c r="E23" s="383"/>
      <c r="F23" s="117">
        <v>770045.64</v>
      </c>
      <c r="G23" s="202">
        <v>5270000</v>
      </c>
      <c r="H23" s="117">
        <f>SUM(H24:H25)</f>
        <v>4239066.0599999996</v>
      </c>
      <c r="I23" s="117">
        <f t="shared" si="0"/>
        <v>550.49543037475019</v>
      </c>
      <c r="J23" s="117">
        <f>AVERAGE(H23/G23)*100</f>
        <v>80.437686148007586</v>
      </c>
      <c r="K23" s="200"/>
      <c r="L23" s="200"/>
      <c r="M23" s="200"/>
      <c r="N23" s="200"/>
      <c r="O23" s="200"/>
    </row>
    <row r="24" spans="1:15" s="13" customFormat="1" ht="14.1" customHeight="1" x14ac:dyDescent="0.2">
      <c r="A24" s="118"/>
      <c r="B24" s="119" t="s">
        <v>569</v>
      </c>
      <c r="C24" s="384" t="s">
        <v>570</v>
      </c>
      <c r="D24" s="384"/>
      <c r="E24" s="384"/>
      <c r="F24" s="120">
        <v>436389.71</v>
      </c>
      <c r="G24" s="120"/>
      <c r="H24" s="120">
        <v>4219016.76</v>
      </c>
      <c r="I24" s="120">
        <f t="shared" si="0"/>
        <v>966.80023917154222</v>
      </c>
      <c r="J24" s="120"/>
      <c r="K24" s="61"/>
      <c r="L24" s="61"/>
      <c r="M24" s="61"/>
      <c r="N24" s="61"/>
      <c r="O24" s="61"/>
    </row>
    <row r="25" spans="1:15" s="13" customFormat="1" ht="14.1" customHeight="1" x14ac:dyDescent="0.2">
      <c r="A25" s="118"/>
      <c r="B25" s="119" t="s">
        <v>571</v>
      </c>
      <c r="C25" s="384" t="s">
        <v>572</v>
      </c>
      <c r="D25" s="384"/>
      <c r="E25" s="384"/>
      <c r="F25" s="120">
        <v>333655.93</v>
      </c>
      <c r="G25" s="120"/>
      <c r="H25" s="120">
        <v>20049.3</v>
      </c>
      <c r="I25" s="120">
        <f t="shared" si="0"/>
        <v>6.0089745744965475</v>
      </c>
      <c r="J25" s="120"/>
      <c r="K25" s="61"/>
      <c r="L25" s="61"/>
      <c r="M25" s="61"/>
      <c r="N25" s="61"/>
      <c r="O25" s="61"/>
    </row>
    <row r="26" spans="1:15" s="23" customFormat="1" ht="14.1" customHeight="1" x14ac:dyDescent="0.2">
      <c r="A26" s="382" t="s">
        <v>573</v>
      </c>
      <c r="B26" s="382"/>
      <c r="C26" s="382"/>
      <c r="D26" s="383" t="s">
        <v>574</v>
      </c>
      <c r="E26" s="383"/>
      <c r="F26" s="117">
        <v>439461.88</v>
      </c>
      <c r="G26" s="117">
        <v>2240000</v>
      </c>
      <c r="H26" s="117">
        <v>0</v>
      </c>
      <c r="I26" s="117">
        <f t="shared" si="0"/>
        <v>0</v>
      </c>
      <c r="J26" s="117">
        <f>AVERAGE(H26/G26)*100</f>
        <v>0</v>
      </c>
      <c r="K26" s="200"/>
      <c r="L26" s="200"/>
      <c r="M26" s="200"/>
      <c r="N26" s="200"/>
      <c r="O26" s="200"/>
    </row>
    <row r="27" spans="1:15" s="13" customFormat="1" ht="14.1" customHeight="1" x14ac:dyDescent="0.2">
      <c r="A27" s="118"/>
      <c r="B27" s="119" t="s">
        <v>575</v>
      </c>
      <c r="C27" s="384" t="s">
        <v>576</v>
      </c>
      <c r="D27" s="384"/>
      <c r="E27" s="384"/>
      <c r="F27" s="120">
        <v>439461.88</v>
      </c>
      <c r="G27" s="120"/>
      <c r="H27" s="120">
        <v>0</v>
      </c>
      <c r="I27" s="120">
        <f t="shared" si="0"/>
        <v>0</v>
      </c>
      <c r="J27" s="120"/>
      <c r="K27" s="61"/>
      <c r="L27" s="61"/>
      <c r="M27" s="61"/>
      <c r="N27" s="61"/>
      <c r="O27" s="61"/>
    </row>
    <row r="28" spans="1:15" s="16" customFormat="1" ht="14.1" customHeight="1" x14ac:dyDescent="0.2">
      <c r="A28" s="382" t="s">
        <v>577</v>
      </c>
      <c r="B28" s="382"/>
      <c r="C28" s="382"/>
      <c r="D28" s="387" t="s">
        <v>578</v>
      </c>
      <c r="E28" s="387"/>
      <c r="F28" s="117">
        <v>51700</v>
      </c>
      <c r="G28" s="117">
        <v>58000</v>
      </c>
      <c r="H28" s="117">
        <f>SUM(H29:H30)</f>
        <v>24000</v>
      </c>
      <c r="I28" s="117">
        <f t="shared" si="0"/>
        <v>46.421663442940037</v>
      </c>
      <c r="J28" s="117">
        <f>AVERAGE(H28/G28)*100</f>
        <v>41.379310344827587</v>
      </c>
      <c r="K28" s="63"/>
      <c r="L28" s="63"/>
      <c r="M28" s="63"/>
      <c r="N28" s="63"/>
      <c r="O28" s="63"/>
    </row>
    <row r="29" spans="1:15" s="13" customFormat="1" ht="14.1" customHeight="1" x14ac:dyDescent="0.2">
      <c r="A29" s="118"/>
      <c r="B29" s="119" t="s">
        <v>579</v>
      </c>
      <c r="C29" s="392" t="s">
        <v>580</v>
      </c>
      <c r="D29" s="392"/>
      <c r="E29" s="392"/>
      <c r="F29" s="120">
        <v>11700</v>
      </c>
      <c r="G29" s="120"/>
      <c r="H29" s="120">
        <v>0</v>
      </c>
      <c r="I29" s="124">
        <f t="shared" si="0"/>
        <v>0</v>
      </c>
      <c r="J29" s="124"/>
    </row>
    <row r="30" spans="1:15" s="13" customFormat="1" ht="14.1" customHeight="1" x14ac:dyDescent="0.2">
      <c r="A30" s="118"/>
      <c r="B30" s="119" t="s">
        <v>581</v>
      </c>
      <c r="C30" s="393" t="s">
        <v>582</v>
      </c>
      <c r="D30" s="393"/>
      <c r="E30" s="393"/>
      <c r="F30" s="120">
        <v>40000</v>
      </c>
      <c r="G30" s="120"/>
      <c r="H30" s="120">
        <v>24000</v>
      </c>
      <c r="I30" s="124">
        <f t="shared" si="0"/>
        <v>60</v>
      </c>
      <c r="J30" s="124"/>
    </row>
    <row r="31" spans="1:15" s="23" customFormat="1" ht="14.1" customHeight="1" x14ac:dyDescent="0.2">
      <c r="A31" s="382">
        <v>638</v>
      </c>
      <c r="B31" s="382"/>
      <c r="C31" s="382"/>
      <c r="D31" s="386" t="s">
        <v>383</v>
      </c>
      <c r="E31" s="386"/>
      <c r="F31" s="117">
        <v>0</v>
      </c>
      <c r="G31" s="117">
        <v>3350000</v>
      </c>
      <c r="H31" s="117">
        <f>SUM(H32:H32)</f>
        <v>210077.64</v>
      </c>
      <c r="I31" s="117">
        <v>0</v>
      </c>
      <c r="J31" s="117">
        <f>AVERAGE(H31/G31)*100</f>
        <v>6.2709743283582098</v>
      </c>
    </row>
    <row r="32" spans="1:15" s="13" customFormat="1" ht="14.1" customHeight="1" x14ac:dyDescent="0.2">
      <c r="A32" s="119"/>
      <c r="B32" s="119">
        <v>6381</v>
      </c>
      <c r="C32" s="119"/>
      <c r="D32" s="393" t="s">
        <v>964</v>
      </c>
      <c r="E32" s="393"/>
      <c r="F32" s="120">
        <v>0</v>
      </c>
      <c r="G32" s="120"/>
      <c r="H32" s="120">
        <v>210077.64</v>
      </c>
      <c r="I32" s="120">
        <v>0</v>
      </c>
      <c r="J32" s="120"/>
    </row>
    <row r="33" spans="1:13" s="199" customFormat="1" ht="14.1" customHeight="1" x14ac:dyDescent="0.2">
      <c r="A33" s="382" t="s">
        <v>583</v>
      </c>
      <c r="B33" s="382"/>
      <c r="C33" s="382"/>
      <c r="D33" s="383" t="s">
        <v>584</v>
      </c>
      <c r="E33" s="383"/>
      <c r="F33" s="117">
        <v>317465.95</v>
      </c>
      <c r="G33" s="196">
        <v>511900</v>
      </c>
      <c r="H33" s="117">
        <f>SUM(H34+H37)</f>
        <v>230097.02000000002</v>
      </c>
      <c r="I33" s="126">
        <f t="shared" si="0"/>
        <v>72.479275336457349</v>
      </c>
      <c r="J33" s="126">
        <f>AVERAGE(H33/G33)*100</f>
        <v>44.949603438171522</v>
      </c>
      <c r="M33" s="204"/>
    </row>
    <row r="34" spans="1:13" s="23" customFormat="1" ht="14.1" customHeight="1" x14ac:dyDescent="0.2">
      <c r="A34" s="382" t="s">
        <v>585</v>
      </c>
      <c r="B34" s="382"/>
      <c r="C34" s="382"/>
      <c r="D34" s="383" t="s">
        <v>586</v>
      </c>
      <c r="E34" s="383"/>
      <c r="F34" s="117">
        <v>73222.89</v>
      </c>
      <c r="G34" s="117">
        <v>126650</v>
      </c>
      <c r="H34" s="117">
        <f>SUM(H35:H36)</f>
        <v>16541.89</v>
      </c>
      <c r="I34" s="126">
        <f t="shared" si="0"/>
        <v>22.591146020049194</v>
      </c>
      <c r="J34" s="126">
        <f>AVERAGE(H34/G34)*100</f>
        <v>13.061105408606394</v>
      </c>
    </row>
    <row r="35" spans="1:13" s="13" customFormat="1" ht="14.1" customHeight="1" x14ac:dyDescent="0.2">
      <c r="A35" s="118"/>
      <c r="B35" s="119" t="s">
        <v>587</v>
      </c>
      <c r="C35" s="384" t="s">
        <v>588</v>
      </c>
      <c r="D35" s="384"/>
      <c r="E35" s="384"/>
      <c r="F35" s="120">
        <v>63510.06</v>
      </c>
      <c r="G35" s="120"/>
      <c r="H35" s="120">
        <v>14732.57</v>
      </c>
      <c r="I35" s="120">
        <f t="shared" si="0"/>
        <v>23.197222613236391</v>
      </c>
      <c r="J35" s="124"/>
    </row>
    <row r="36" spans="1:13" s="13" customFormat="1" ht="14.1" customHeight="1" x14ac:dyDescent="0.2">
      <c r="A36" s="118"/>
      <c r="B36" s="119" t="s">
        <v>589</v>
      </c>
      <c r="C36" s="384" t="s">
        <v>590</v>
      </c>
      <c r="D36" s="384"/>
      <c r="E36" s="384"/>
      <c r="F36" s="120">
        <v>7721.17</v>
      </c>
      <c r="G36" s="120"/>
      <c r="H36" s="120">
        <v>1809.32</v>
      </c>
      <c r="I36" s="120">
        <f t="shared" si="0"/>
        <v>23.433236154624236</v>
      </c>
      <c r="J36" s="124"/>
    </row>
    <row r="37" spans="1:13" s="23" customFormat="1" ht="14.1" customHeight="1" x14ac:dyDescent="0.2">
      <c r="A37" s="382" t="s">
        <v>591</v>
      </c>
      <c r="B37" s="382"/>
      <c r="C37" s="382"/>
      <c r="D37" s="387" t="s">
        <v>5</v>
      </c>
      <c r="E37" s="387"/>
      <c r="F37" s="117">
        <v>244243.06</v>
      </c>
      <c r="G37" s="117">
        <v>385250</v>
      </c>
      <c r="H37" s="117">
        <f>SUM(H38:H41)</f>
        <v>213555.13</v>
      </c>
      <c r="I37" s="117">
        <f t="shared" si="0"/>
        <v>87.435495608350138</v>
      </c>
      <c r="J37" s="126">
        <f>AVERAGE(H37/G37)*100</f>
        <v>55.432869565217388</v>
      </c>
    </row>
    <row r="38" spans="1:13" s="13" customFormat="1" ht="14.1" customHeight="1" x14ac:dyDescent="0.2">
      <c r="A38" s="118"/>
      <c r="B38" s="119" t="s">
        <v>592</v>
      </c>
      <c r="C38" s="384" t="s">
        <v>593</v>
      </c>
      <c r="D38" s="384"/>
      <c r="E38" s="384"/>
      <c r="F38" s="120">
        <v>10764.34</v>
      </c>
      <c r="G38" s="120"/>
      <c r="H38" s="120">
        <v>5000.01</v>
      </c>
      <c r="I38" s="120">
        <f t="shared" si="0"/>
        <v>46.449759112031025</v>
      </c>
      <c r="J38" s="124"/>
    </row>
    <row r="39" spans="1:13" s="13" customFormat="1" ht="14.1" customHeight="1" x14ac:dyDescent="0.2">
      <c r="A39" s="118"/>
      <c r="B39" s="119" t="s">
        <v>594</v>
      </c>
      <c r="C39" s="384" t="s">
        <v>595</v>
      </c>
      <c r="D39" s="384"/>
      <c r="E39" s="384"/>
      <c r="F39" s="120">
        <v>3540</v>
      </c>
      <c r="G39" s="120"/>
      <c r="H39" s="120">
        <v>3455</v>
      </c>
      <c r="I39" s="120">
        <f t="shared" si="0"/>
        <v>97.598870056497177</v>
      </c>
      <c r="J39" s="124"/>
    </row>
    <row r="40" spans="1:13" s="13" customFormat="1" ht="14.1" customHeight="1" x14ac:dyDescent="0.2">
      <c r="A40" s="118"/>
      <c r="B40" s="119" t="s">
        <v>596</v>
      </c>
      <c r="C40" s="384" t="s">
        <v>597</v>
      </c>
      <c r="D40" s="384"/>
      <c r="E40" s="384"/>
      <c r="F40" s="120">
        <v>224257.74</v>
      </c>
      <c r="G40" s="120"/>
      <c r="H40" s="120">
        <v>197949.91</v>
      </c>
      <c r="I40" s="120">
        <f t="shared" si="0"/>
        <v>88.268931096870944</v>
      </c>
      <c r="J40" s="124"/>
    </row>
    <row r="41" spans="1:13" s="13" customFormat="1" ht="14.1" customHeight="1" x14ac:dyDescent="0.2">
      <c r="A41" s="118"/>
      <c r="B41" s="119" t="s">
        <v>598</v>
      </c>
      <c r="C41" s="384" t="s">
        <v>599</v>
      </c>
      <c r="D41" s="384"/>
      <c r="E41" s="384"/>
      <c r="F41" s="120">
        <v>5680.98</v>
      </c>
      <c r="G41" s="120"/>
      <c r="H41" s="120">
        <v>7150.21</v>
      </c>
      <c r="I41" s="120">
        <f t="shared" si="0"/>
        <v>125.86226320106744</v>
      </c>
      <c r="J41" s="124"/>
    </row>
    <row r="42" spans="1:13" s="205" customFormat="1" ht="23.25" customHeight="1" x14ac:dyDescent="0.2">
      <c r="A42" s="390" t="s">
        <v>600</v>
      </c>
      <c r="B42" s="390"/>
      <c r="C42" s="390"/>
      <c r="D42" s="391" t="s">
        <v>601</v>
      </c>
      <c r="E42" s="391"/>
      <c r="F42" s="127">
        <v>751518.21</v>
      </c>
      <c r="G42" s="203">
        <v>2124400</v>
      </c>
      <c r="H42" s="127">
        <f>SUM(H43+H46+H50)</f>
        <v>1188549.5700000003</v>
      </c>
      <c r="I42" s="127">
        <f t="shared" si="0"/>
        <v>158.15312978244404</v>
      </c>
      <c r="J42" s="128">
        <f>AVERAGE(H42/G42)*100</f>
        <v>55.947541423460756</v>
      </c>
      <c r="M42" s="206"/>
    </row>
    <row r="43" spans="1:13" s="23" customFormat="1" ht="14.1" customHeight="1" x14ac:dyDescent="0.2">
      <c r="A43" s="382" t="s">
        <v>602</v>
      </c>
      <c r="B43" s="382"/>
      <c r="C43" s="382"/>
      <c r="D43" s="387" t="s">
        <v>603</v>
      </c>
      <c r="E43" s="387"/>
      <c r="F43" s="117">
        <v>12570.53</v>
      </c>
      <c r="G43" s="202">
        <v>18200</v>
      </c>
      <c r="H43" s="117">
        <f>SUM(H44:H45)</f>
        <v>5119.05</v>
      </c>
      <c r="I43" s="117">
        <f t="shared" si="0"/>
        <v>40.722626651382235</v>
      </c>
      <c r="J43" s="126">
        <f>AVERAGE(H43/G43)*100</f>
        <v>28.126648351648353</v>
      </c>
    </row>
    <row r="44" spans="1:13" s="13" customFormat="1" ht="14.1" customHeight="1" x14ac:dyDescent="0.2">
      <c r="A44" s="118"/>
      <c r="B44" s="119" t="s">
        <v>604</v>
      </c>
      <c r="C44" s="384" t="s">
        <v>605</v>
      </c>
      <c r="D44" s="384"/>
      <c r="E44" s="384"/>
      <c r="F44" s="120">
        <v>2588.36</v>
      </c>
      <c r="G44" s="120"/>
      <c r="H44" s="120">
        <v>2336.88</v>
      </c>
      <c r="I44" s="120">
        <f t="shared" si="0"/>
        <v>90.284195397858099</v>
      </c>
      <c r="J44" s="124"/>
    </row>
    <row r="45" spans="1:13" s="13" customFormat="1" ht="14.1" customHeight="1" x14ac:dyDescent="0.2">
      <c r="A45" s="118"/>
      <c r="B45" s="119" t="s">
        <v>606</v>
      </c>
      <c r="C45" s="384" t="s">
        <v>607</v>
      </c>
      <c r="D45" s="384"/>
      <c r="E45" s="384"/>
      <c r="F45" s="120">
        <v>9982.17</v>
      </c>
      <c r="G45" s="120"/>
      <c r="H45" s="120">
        <v>2782.17</v>
      </c>
      <c r="I45" s="120">
        <f t="shared" si="0"/>
        <v>27.871394696744296</v>
      </c>
      <c r="J45" s="124"/>
    </row>
    <row r="46" spans="1:13" s="23" customFormat="1" ht="14.1" customHeight="1" x14ac:dyDescent="0.2">
      <c r="A46" s="382" t="s">
        <v>608</v>
      </c>
      <c r="B46" s="382"/>
      <c r="C46" s="382"/>
      <c r="D46" s="383" t="s">
        <v>6</v>
      </c>
      <c r="E46" s="383"/>
      <c r="F46" s="117">
        <v>286490.5</v>
      </c>
      <c r="G46" s="117">
        <v>1136200</v>
      </c>
      <c r="H46" s="117">
        <f>SUM(H47:H49)</f>
        <v>618079.57000000007</v>
      </c>
      <c r="I46" s="117">
        <f t="shared" si="0"/>
        <v>215.74173314647433</v>
      </c>
      <c r="J46" s="126">
        <f>AVERAGE(H46/G46)*100</f>
        <v>54.398835592325298</v>
      </c>
    </row>
    <row r="47" spans="1:13" s="13" customFormat="1" ht="14.1" customHeight="1" x14ac:dyDescent="0.2">
      <c r="A47" s="118"/>
      <c r="B47" s="119" t="s">
        <v>609</v>
      </c>
      <c r="C47" s="384" t="s">
        <v>610</v>
      </c>
      <c r="D47" s="384"/>
      <c r="E47" s="384"/>
      <c r="F47" s="120">
        <v>51925.07</v>
      </c>
      <c r="G47" s="120"/>
      <c r="H47" s="120">
        <v>42526.63</v>
      </c>
      <c r="I47" s="120">
        <f t="shared" si="0"/>
        <v>81.899995512764832</v>
      </c>
      <c r="J47" s="124"/>
    </row>
    <row r="48" spans="1:13" s="13" customFormat="1" ht="14.1" customHeight="1" x14ac:dyDescent="0.2">
      <c r="A48" s="118"/>
      <c r="B48" s="119" t="s">
        <v>611</v>
      </c>
      <c r="C48" s="384" t="s">
        <v>612</v>
      </c>
      <c r="D48" s="384"/>
      <c r="E48" s="384"/>
      <c r="F48" s="120">
        <v>13097.22</v>
      </c>
      <c r="G48" s="120"/>
      <c r="H48" s="120">
        <v>33562.81</v>
      </c>
      <c r="I48" s="120">
        <f t="shared" si="0"/>
        <v>256.25903817756745</v>
      </c>
      <c r="J48" s="124"/>
    </row>
    <row r="49" spans="1:10" s="13" customFormat="1" ht="14.1" customHeight="1" x14ac:dyDescent="0.2">
      <c r="A49" s="118"/>
      <c r="B49" s="119" t="s">
        <v>613</v>
      </c>
      <c r="C49" s="384" t="s">
        <v>614</v>
      </c>
      <c r="D49" s="384"/>
      <c r="E49" s="384"/>
      <c r="F49" s="120">
        <v>221468.21</v>
      </c>
      <c r="G49" s="120"/>
      <c r="H49" s="120">
        <v>541990.13</v>
      </c>
      <c r="I49" s="120">
        <f t="shared" si="0"/>
        <v>244.72592703033996</v>
      </c>
      <c r="J49" s="124"/>
    </row>
    <row r="50" spans="1:10" s="23" customFormat="1" ht="14.1" customHeight="1" x14ac:dyDescent="0.2">
      <c r="A50" s="382" t="s">
        <v>615</v>
      </c>
      <c r="B50" s="382"/>
      <c r="C50" s="382"/>
      <c r="D50" s="383" t="s">
        <v>616</v>
      </c>
      <c r="E50" s="383"/>
      <c r="F50" s="117">
        <v>452457.18</v>
      </c>
      <c r="G50" s="117">
        <v>970000</v>
      </c>
      <c r="H50" s="117">
        <f>SUM(H51:H52)</f>
        <v>565350.95000000007</v>
      </c>
      <c r="I50" s="117">
        <f t="shared" si="0"/>
        <v>124.95126058116706</v>
      </c>
      <c r="J50" s="126">
        <f>AVERAGE(H50/G50)*100</f>
        <v>58.283603092783508</v>
      </c>
    </row>
    <row r="51" spans="1:10" s="13" customFormat="1" ht="14.1" customHeight="1" x14ac:dyDescent="0.2">
      <c r="A51" s="118"/>
      <c r="B51" s="119" t="s">
        <v>617</v>
      </c>
      <c r="C51" s="384" t="s">
        <v>618</v>
      </c>
      <c r="D51" s="384"/>
      <c r="E51" s="384"/>
      <c r="F51" s="120">
        <v>38429.85</v>
      </c>
      <c r="G51" s="120"/>
      <c r="H51" s="120">
        <v>44538.49</v>
      </c>
      <c r="I51" s="120">
        <f t="shared" si="0"/>
        <v>115.89556035217416</v>
      </c>
      <c r="J51" s="124"/>
    </row>
    <row r="52" spans="1:10" s="13" customFormat="1" ht="14.1" customHeight="1" x14ac:dyDescent="0.2">
      <c r="A52" s="118"/>
      <c r="B52" s="119" t="s">
        <v>619</v>
      </c>
      <c r="C52" s="384" t="s">
        <v>620</v>
      </c>
      <c r="D52" s="384"/>
      <c r="E52" s="384"/>
      <c r="F52" s="120">
        <v>414027.33</v>
      </c>
      <c r="G52" s="120"/>
      <c r="H52" s="120">
        <v>520812.46</v>
      </c>
      <c r="I52" s="120">
        <f t="shared" si="0"/>
        <v>125.79180702877754</v>
      </c>
      <c r="J52" s="124"/>
    </row>
    <row r="53" spans="1:10" s="205" customFormat="1" ht="25.5" customHeight="1" x14ac:dyDescent="0.2">
      <c r="A53" s="390" t="s">
        <v>621</v>
      </c>
      <c r="B53" s="390"/>
      <c r="C53" s="390"/>
      <c r="D53" s="391" t="s">
        <v>622</v>
      </c>
      <c r="E53" s="391"/>
      <c r="F53" s="127">
        <v>39959.949999999997</v>
      </c>
      <c r="G53" s="127">
        <v>139000</v>
      </c>
      <c r="H53" s="127">
        <v>68991.97</v>
      </c>
      <c r="I53" s="127">
        <f t="shared" si="0"/>
        <v>172.65279360960162</v>
      </c>
      <c r="J53" s="128">
        <f>AVERAGE(H53/G53)*100</f>
        <v>49.634510791366907</v>
      </c>
    </row>
    <row r="54" spans="1:10" s="23" customFormat="1" ht="14.1" customHeight="1" x14ac:dyDescent="0.2">
      <c r="A54" s="382" t="s">
        <v>623</v>
      </c>
      <c r="B54" s="382"/>
      <c r="C54" s="382"/>
      <c r="D54" s="387" t="s">
        <v>624</v>
      </c>
      <c r="E54" s="387"/>
      <c r="F54" s="117">
        <v>39959.949999999997</v>
      </c>
      <c r="G54" s="117">
        <v>139000</v>
      </c>
      <c r="H54" s="117">
        <v>68991.97</v>
      </c>
      <c r="I54" s="117">
        <f t="shared" si="0"/>
        <v>172.65279360960162</v>
      </c>
      <c r="J54" s="126">
        <f>AVERAGE(H54/G54)*100</f>
        <v>49.634510791366907</v>
      </c>
    </row>
    <row r="55" spans="1:10" s="13" customFormat="1" ht="14.1" customHeight="1" x14ac:dyDescent="0.2">
      <c r="A55" s="118"/>
      <c r="B55" s="119" t="s">
        <v>625</v>
      </c>
      <c r="C55" s="384" t="s">
        <v>626</v>
      </c>
      <c r="D55" s="384"/>
      <c r="E55" s="384"/>
      <c r="F55" s="120">
        <v>39959.949999999997</v>
      </c>
      <c r="G55" s="120"/>
      <c r="H55" s="120">
        <v>68991.97</v>
      </c>
      <c r="I55" s="120">
        <f t="shared" si="0"/>
        <v>172.65279360960162</v>
      </c>
      <c r="J55" s="124"/>
    </row>
    <row r="56" spans="1:10" s="199" customFormat="1" ht="14.1" customHeight="1" x14ac:dyDescent="0.2">
      <c r="A56" s="382" t="s">
        <v>627</v>
      </c>
      <c r="B56" s="382"/>
      <c r="C56" s="382"/>
      <c r="D56" s="383" t="s">
        <v>628</v>
      </c>
      <c r="E56" s="383"/>
      <c r="F56" s="117">
        <v>5294.9</v>
      </c>
      <c r="G56" s="117">
        <v>25000</v>
      </c>
      <c r="H56" s="117">
        <f>SUM(H57+H59)</f>
        <v>6320</v>
      </c>
      <c r="I56" s="117">
        <f t="shared" si="0"/>
        <v>119.36013900168088</v>
      </c>
      <c r="J56" s="126">
        <f>AVERAGE(H56/G56)*100</f>
        <v>25.28</v>
      </c>
    </row>
    <row r="57" spans="1:10" s="23" customFormat="1" ht="14.1" customHeight="1" x14ac:dyDescent="0.2">
      <c r="A57" s="382" t="s">
        <v>629</v>
      </c>
      <c r="B57" s="382"/>
      <c r="C57" s="382"/>
      <c r="D57" s="383" t="s">
        <v>630</v>
      </c>
      <c r="E57" s="383"/>
      <c r="F57" s="117">
        <v>0</v>
      </c>
      <c r="G57" s="117">
        <v>5000</v>
      </c>
      <c r="H57" s="117">
        <v>3033</v>
      </c>
      <c r="I57" s="117">
        <v>0</v>
      </c>
      <c r="J57" s="126">
        <f>AVERAGE(H57/G57)*100</f>
        <v>60.660000000000004</v>
      </c>
    </row>
    <row r="58" spans="1:10" s="13" customFormat="1" ht="14.1" customHeight="1" x14ac:dyDescent="0.2">
      <c r="A58" s="118"/>
      <c r="B58" s="119" t="s">
        <v>631</v>
      </c>
      <c r="C58" s="384" t="s">
        <v>632</v>
      </c>
      <c r="D58" s="384"/>
      <c r="E58" s="384"/>
      <c r="F58" s="120">
        <v>0</v>
      </c>
      <c r="G58" s="120"/>
      <c r="H58" s="120">
        <v>3033</v>
      </c>
      <c r="I58" s="120">
        <v>0</v>
      </c>
      <c r="J58" s="124"/>
    </row>
    <row r="59" spans="1:10" s="23" customFormat="1" ht="14.1" customHeight="1" x14ac:dyDescent="0.2">
      <c r="A59" s="382" t="s">
        <v>633</v>
      </c>
      <c r="B59" s="382"/>
      <c r="C59" s="382"/>
      <c r="D59" s="383" t="s">
        <v>634</v>
      </c>
      <c r="E59" s="383"/>
      <c r="F59" s="117">
        <v>5294.9</v>
      </c>
      <c r="G59" s="117">
        <v>20000</v>
      </c>
      <c r="H59" s="117">
        <v>3287</v>
      </c>
      <c r="I59" s="117">
        <f t="shared" si="0"/>
        <v>62.078603939640033</v>
      </c>
      <c r="J59" s="126">
        <f>AVERAGE(H59/G59)*100</f>
        <v>16.434999999999999</v>
      </c>
    </row>
    <row r="60" spans="1:10" s="13" customFormat="1" ht="14.1" customHeight="1" x14ac:dyDescent="0.2">
      <c r="A60" s="118"/>
      <c r="B60" s="119" t="s">
        <v>635</v>
      </c>
      <c r="C60" s="384" t="s">
        <v>634</v>
      </c>
      <c r="D60" s="384"/>
      <c r="E60" s="384"/>
      <c r="F60" s="120">
        <v>5294.9</v>
      </c>
      <c r="G60" s="120"/>
      <c r="H60" s="120">
        <v>3287</v>
      </c>
      <c r="I60" s="124">
        <f t="shared" si="0"/>
        <v>62.078603939640033</v>
      </c>
      <c r="J60" s="124"/>
    </row>
    <row r="61" spans="1:10" s="11" customFormat="1" ht="23.1" customHeight="1" x14ac:dyDescent="0.2">
      <c r="A61" s="388" t="s">
        <v>46</v>
      </c>
      <c r="B61" s="388"/>
      <c r="C61" s="388"/>
      <c r="D61" s="389" t="s">
        <v>636</v>
      </c>
      <c r="E61" s="389"/>
      <c r="F61" s="14">
        <v>75984.66</v>
      </c>
      <c r="G61" s="14">
        <v>1510000</v>
      </c>
      <c r="H61" s="14">
        <v>98994.79</v>
      </c>
      <c r="I61" s="14">
        <f>AVERAGE(H61/F61)*100</f>
        <v>130.28259914566965</v>
      </c>
      <c r="J61" s="14">
        <f>AVERAGE(H61/G61)*100</f>
        <v>6.5559463576158938</v>
      </c>
    </row>
    <row r="62" spans="1:10" s="23" customFormat="1" ht="14.1" customHeight="1" x14ac:dyDescent="0.2">
      <c r="A62" s="382" t="s">
        <v>637</v>
      </c>
      <c r="B62" s="382"/>
      <c r="C62" s="382"/>
      <c r="D62" s="387" t="s">
        <v>638</v>
      </c>
      <c r="E62" s="387"/>
      <c r="F62" s="117">
        <v>22731.24</v>
      </c>
      <c r="G62" s="117">
        <v>1500000</v>
      </c>
      <c r="H62" s="117">
        <v>93340.6</v>
      </c>
      <c r="I62" s="117">
        <f t="shared" si="0"/>
        <v>410.62696095769525</v>
      </c>
      <c r="J62" s="126">
        <f>AVERAGE(H62/G62)*100</f>
        <v>6.2227066666666673</v>
      </c>
    </row>
    <row r="63" spans="1:10" s="23" customFormat="1" ht="14.1" customHeight="1" x14ac:dyDescent="0.2">
      <c r="A63" s="382" t="s">
        <v>639</v>
      </c>
      <c r="B63" s="382"/>
      <c r="C63" s="382"/>
      <c r="D63" s="387" t="s">
        <v>7</v>
      </c>
      <c r="E63" s="387"/>
      <c r="F63" s="117">
        <v>22731.24</v>
      </c>
      <c r="G63" s="117">
        <v>1500000</v>
      </c>
      <c r="H63" s="117">
        <v>93340.6</v>
      </c>
      <c r="I63" s="117">
        <f t="shared" si="0"/>
        <v>410.62696095769525</v>
      </c>
      <c r="J63" s="126">
        <f>AVERAGE(H63/G63)*100</f>
        <v>6.2227066666666673</v>
      </c>
    </row>
    <row r="64" spans="1:10" s="13" customFormat="1" ht="14.1" customHeight="1" x14ac:dyDescent="0.2">
      <c r="A64" s="118"/>
      <c r="B64" s="119" t="s">
        <v>640</v>
      </c>
      <c r="C64" s="384" t="s">
        <v>641</v>
      </c>
      <c r="D64" s="384"/>
      <c r="E64" s="384"/>
      <c r="F64" s="120">
        <v>22731.24</v>
      </c>
      <c r="G64" s="120"/>
      <c r="H64" s="120">
        <v>93340.6</v>
      </c>
      <c r="I64" s="124">
        <f t="shared" si="0"/>
        <v>410.62696095769525</v>
      </c>
      <c r="J64" s="124"/>
    </row>
    <row r="65" spans="1:10" s="23" customFormat="1" ht="14.1" customHeight="1" x14ac:dyDescent="0.2">
      <c r="A65" s="382" t="s">
        <v>642</v>
      </c>
      <c r="B65" s="382"/>
      <c r="C65" s="382"/>
      <c r="D65" s="387" t="s">
        <v>643</v>
      </c>
      <c r="E65" s="387"/>
      <c r="F65" s="117">
        <v>53253.42</v>
      </c>
      <c r="G65" s="117">
        <v>10000</v>
      </c>
      <c r="H65" s="117">
        <v>5654.19</v>
      </c>
      <c r="I65" s="126">
        <f>AVERAGE(H65/F65)*100</f>
        <v>10.617515269441849</v>
      </c>
      <c r="J65" s="126">
        <f>AVERAGE(H65/G65)*100</f>
        <v>56.541899999999998</v>
      </c>
    </row>
    <row r="66" spans="1:10" s="23" customFormat="1" ht="14.1" customHeight="1" x14ac:dyDescent="0.2">
      <c r="A66" s="382" t="s">
        <v>644</v>
      </c>
      <c r="B66" s="382"/>
      <c r="C66" s="382"/>
      <c r="D66" s="387" t="s">
        <v>8</v>
      </c>
      <c r="E66" s="387"/>
      <c r="F66" s="117">
        <v>12153.42</v>
      </c>
      <c r="G66" s="117">
        <v>10000</v>
      </c>
      <c r="H66" s="117">
        <v>5654.19</v>
      </c>
      <c r="I66" s="126">
        <f>AVERAGE(H66/F66)*100</f>
        <v>46.523447720888441</v>
      </c>
      <c r="J66" s="126">
        <f>AVERAGE(H66/G66)*100</f>
        <v>56.541899999999998</v>
      </c>
    </row>
    <row r="67" spans="1:10" s="13" customFormat="1" ht="14.1" customHeight="1" x14ac:dyDescent="0.2">
      <c r="A67" s="118"/>
      <c r="B67" s="119" t="s">
        <v>645</v>
      </c>
      <c r="C67" s="384" t="s">
        <v>646</v>
      </c>
      <c r="D67" s="384"/>
      <c r="E67" s="384"/>
      <c r="F67" s="120">
        <v>12153.42</v>
      </c>
      <c r="G67" s="120"/>
      <c r="H67" s="120">
        <v>5654.19</v>
      </c>
      <c r="I67" s="124">
        <f>AVERAGE(H67/F67)*100</f>
        <v>46.523447720888441</v>
      </c>
      <c r="J67" s="124"/>
    </row>
    <row r="68" spans="1:10" s="199" customFormat="1" ht="14.1" customHeight="1" x14ac:dyDescent="0.2">
      <c r="A68" s="382">
        <v>723</v>
      </c>
      <c r="B68" s="382"/>
      <c r="C68" s="382"/>
      <c r="D68" s="383" t="s">
        <v>647</v>
      </c>
      <c r="E68" s="383"/>
      <c r="F68" s="117">
        <v>41100</v>
      </c>
      <c r="G68" s="117">
        <v>0</v>
      </c>
      <c r="H68" s="117">
        <v>0</v>
      </c>
      <c r="I68" s="126">
        <v>0</v>
      </c>
      <c r="J68" s="126">
        <v>0</v>
      </c>
    </row>
    <row r="69" spans="1:10" s="13" customFormat="1" ht="14.1" customHeight="1" x14ac:dyDescent="0.2">
      <c r="A69" s="118"/>
      <c r="B69" s="119">
        <v>7231</v>
      </c>
      <c r="C69" s="121"/>
      <c r="D69" s="384" t="s">
        <v>648</v>
      </c>
      <c r="E69" s="384"/>
      <c r="F69" s="120">
        <v>41100</v>
      </c>
      <c r="G69" s="120"/>
      <c r="H69" s="120">
        <v>0</v>
      </c>
      <c r="I69" s="124">
        <v>0</v>
      </c>
      <c r="J69" s="124"/>
    </row>
    <row r="70" spans="1:10" s="13" customFormat="1" ht="15.75" customHeight="1" x14ac:dyDescent="0.2">
      <c r="A70" s="385" t="s">
        <v>649</v>
      </c>
      <c r="B70" s="385"/>
      <c r="C70" s="385"/>
      <c r="D70" s="385"/>
      <c r="E70" s="385"/>
      <c r="F70" s="130">
        <v>11598195.060000001</v>
      </c>
      <c r="G70" s="130">
        <v>36133900</v>
      </c>
      <c r="H70" s="130">
        <f>SUM(H7+H61)</f>
        <v>12050219.039999997</v>
      </c>
      <c r="I70" s="129">
        <f>AVERAGE(H70/F70)*100</f>
        <v>103.89736487153026</v>
      </c>
      <c r="J70" s="129">
        <f>AVERAGE(H70/G70)*100</f>
        <v>33.348791688691222</v>
      </c>
    </row>
    <row r="71" spans="1:10" s="13" customFormat="1" ht="14.1" customHeight="1" x14ac:dyDescent="0.2">
      <c r="B71" s="17"/>
      <c r="C71" s="19"/>
      <c r="D71" s="19"/>
      <c r="E71" s="19"/>
      <c r="F71" s="20"/>
      <c r="G71" s="18"/>
      <c r="H71" s="18"/>
      <c r="I71" s="18"/>
      <c r="J71" s="18"/>
    </row>
    <row r="72" spans="1:10" s="13" customFormat="1" ht="14.1" customHeight="1" x14ac:dyDescent="0.2">
      <c r="B72" s="17"/>
      <c r="C72" s="19"/>
      <c r="D72" s="19"/>
      <c r="E72" s="19"/>
      <c r="F72" s="20"/>
      <c r="G72" s="18"/>
      <c r="H72" s="18"/>
      <c r="I72" s="18"/>
      <c r="J72" s="18"/>
    </row>
    <row r="73" spans="1:10" s="11" customFormat="1" ht="17.100000000000001" customHeight="1" x14ac:dyDescent="0.2"/>
  </sheetData>
  <mergeCells count="96">
    <mergeCell ref="C11:E11"/>
    <mergeCell ref="A1:J1"/>
    <mergeCell ref="A3:J3"/>
    <mergeCell ref="A5:E5"/>
    <mergeCell ref="A6:B6"/>
    <mergeCell ref="C6:E6"/>
    <mergeCell ref="A7:C7"/>
    <mergeCell ref="D7:E7"/>
    <mergeCell ref="A8:C8"/>
    <mergeCell ref="D8:E8"/>
    <mergeCell ref="A9:C9"/>
    <mergeCell ref="D9:E9"/>
    <mergeCell ref="C10:E10"/>
    <mergeCell ref="A22:C22"/>
    <mergeCell ref="D22:E22"/>
    <mergeCell ref="C12:E12"/>
    <mergeCell ref="C13:E13"/>
    <mergeCell ref="C15:E15"/>
    <mergeCell ref="A16:C16"/>
    <mergeCell ref="D16:E16"/>
    <mergeCell ref="C17:E17"/>
    <mergeCell ref="C18:E18"/>
    <mergeCell ref="D19:E19"/>
    <mergeCell ref="C20:E20"/>
    <mergeCell ref="C21:E21"/>
    <mergeCell ref="D14:E14"/>
    <mergeCell ref="A33:C33"/>
    <mergeCell ref="D33:E33"/>
    <mergeCell ref="A23:C23"/>
    <mergeCell ref="D23:E23"/>
    <mergeCell ref="C24:E24"/>
    <mergeCell ref="C25:E25"/>
    <mergeCell ref="A26:C26"/>
    <mergeCell ref="D26:E26"/>
    <mergeCell ref="C27:E27"/>
    <mergeCell ref="A28:C28"/>
    <mergeCell ref="D28:E28"/>
    <mergeCell ref="C29:E29"/>
    <mergeCell ref="C30:E30"/>
    <mergeCell ref="D32:E32"/>
    <mergeCell ref="A34:C34"/>
    <mergeCell ref="D34:E34"/>
    <mergeCell ref="C35:E35"/>
    <mergeCell ref="C36:E36"/>
    <mergeCell ref="A37:C37"/>
    <mergeCell ref="D37:E37"/>
    <mergeCell ref="C38:E38"/>
    <mergeCell ref="C39:E39"/>
    <mergeCell ref="C40:E40"/>
    <mergeCell ref="C41:E41"/>
    <mergeCell ref="A42:C42"/>
    <mergeCell ref="D42:E42"/>
    <mergeCell ref="A43:C43"/>
    <mergeCell ref="D43:E43"/>
    <mergeCell ref="C44:E44"/>
    <mergeCell ref="C45:E45"/>
    <mergeCell ref="A46:C46"/>
    <mergeCell ref="D46:E46"/>
    <mergeCell ref="C55:E55"/>
    <mergeCell ref="C47:E47"/>
    <mergeCell ref="C48:E48"/>
    <mergeCell ref="C49:E49"/>
    <mergeCell ref="A50:C50"/>
    <mergeCell ref="D50:E50"/>
    <mergeCell ref="C51:E51"/>
    <mergeCell ref="C52:E52"/>
    <mergeCell ref="A53:C53"/>
    <mergeCell ref="D53:E53"/>
    <mergeCell ref="A54:C54"/>
    <mergeCell ref="D54:E54"/>
    <mergeCell ref="D62:E62"/>
    <mergeCell ref="A63:C63"/>
    <mergeCell ref="D63:E63"/>
    <mergeCell ref="A56:C56"/>
    <mergeCell ref="D56:E56"/>
    <mergeCell ref="A57:C57"/>
    <mergeCell ref="D57:E57"/>
    <mergeCell ref="C58:E58"/>
    <mergeCell ref="A59:C59"/>
    <mergeCell ref="D59:E59"/>
    <mergeCell ref="A68:C68"/>
    <mergeCell ref="D68:E68"/>
    <mergeCell ref="D69:E69"/>
    <mergeCell ref="A70:E70"/>
    <mergeCell ref="A31:C31"/>
    <mergeCell ref="D31:E31"/>
    <mergeCell ref="C64:E64"/>
    <mergeCell ref="A65:C65"/>
    <mergeCell ref="D65:E65"/>
    <mergeCell ref="A66:C66"/>
    <mergeCell ref="D66:E66"/>
    <mergeCell ref="C67:E67"/>
    <mergeCell ref="C60:E60"/>
    <mergeCell ref="A61:C61"/>
    <mergeCell ref="D61:E61"/>
    <mergeCell ref="A62:C62"/>
  </mergeCells>
  <pageMargins left="0.27569444444444446" right="0.27569444444444446" top="0.27569444444444446" bottom="0.59097222222222223" header="0" footer="0"/>
  <pageSetup paperSize="9" scale="69" fitToHeight="0" orientation="portrait" r:id="rId1"/>
  <headerFooter alignWithMargins="0"/>
  <rowBreaks count="4" manualBreakCount="4">
    <brk id="79" min="1" max="256" man="1"/>
    <brk id="84" min="1" max="256" man="1"/>
    <brk id="98" min="1" max="256" man="1"/>
    <brk id="108" min="1" max="256" man="1"/>
  </rowBreaks>
  <ignoredErrors>
    <ignoredError sqref="H23 F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434E-8104-44B2-8248-912C4DB5C29C}">
  <sheetPr>
    <tabColor rgb="FFFF99CC"/>
    <outlinePr summaryBelow="0" summaryRight="0"/>
    <pageSetUpPr autoPageBreaks="0" fitToPage="1"/>
  </sheetPr>
  <dimension ref="A1:N104"/>
  <sheetViews>
    <sheetView showOutlineSymbols="0" zoomScale="120" zoomScaleNormal="120" zoomScaleSheetLayoutView="115" workbookViewId="0">
      <selection activeCell="L1" sqref="L1"/>
    </sheetView>
  </sheetViews>
  <sheetFormatPr defaultColWidth="6.85546875" defaultRowHeight="12.75" customHeight="1" x14ac:dyDescent="0.2"/>
  <cols>
    <col min="1" max="1" width="1.5703125" style="8" customWidth="1"/>
    <col min="2" max="2" width="4.85546875" style="8" customWidth="1"/>
    <col min="3" max="3" width="0.28515625" style="8" customWidth="1"/>
    <col min="4" max="4" width="6.28515625" style="8" customWidth="1"/>
    <col min="5" max="5" width="52.42578125" style="8" customWidth="1"/>
    <col min="6" max="8" width="19.7109375" style="8" customWidth="1"/>
    <col min="9" max="9" width="8.85546875" style="8" customWidth="1"/>
    <col min="10" max="10" width="7.7109375" style="8" customWidth="1"/>
    <col min="11" max="11" width="7.85546875" style="8" customWidth="1"/>
    <col min="12" max="12" width="6.85546875" style="8" customWidth="1"/>
    <col min="13" max="13" width="6.85546875" style="8"/>
    <col min="14" max="14" width="6.85546875" style="8" customWidth="1"/>
    <col min="15" max="254" width="6.85546875" style="8"/>
    <col min="255" max="255" width="1.5703125" style="8" customWidth="1"/>
    <col min="256" max="256" width="4.28515625" style="8" customWidth="1"/>
    <col min="257" max="257" width="0.28515625" style="8" customWidth="1"/>
    <col min="258" max="258" width="6.28515625" style="8" customWidth="1"/>
    <col min="259" max="259" width="36.5703125" style="8" customWidth="1"/>
    <col min="260" max="260" width="18.28515625" style="8" customWidth="1"/>
    <col min="261" max="263" width="17" style="8" customWidth="1"/>
    <col min="264" max="264" width="1.42578125" style="8" customWidth="1"/>
    <col min="265" max="265" width="8.140625" style="8" customWidth="1"/>
    <col min="266" max="266" width="7.7109375" style="8" customWidth="1"/>
    <col min="267" max="267" width="7.85546875" style="8" customWidth="1"/>
    <col min="268" max="510" width="6.85546875" style="8"/>
    <col min="511" max="511" width="1.5703125" style="8" customWidth="1"/>
    <col min="512" max="512" width="4.28515625" style="8" customWidth="1"/>
    <col min="513" max="513" width="0.28515625" style="8" customWidth="1"/>
    <col min="514" max="514" width="6.28515625" style="8" customWidth="1"/>
    <col min="515" max="515" width="36.5703125" style="8" customWidth="1"/>
    <col min="516" max="516" width="18.28515625" style="8" customWidth="1"/>
    <col min="517" max="519" width="17" style="8" customWidth="1"/>
    <col min="520" max="520" width="1.42578125" style="8" customWidth="1"/>
    <col min="521" max="521" width="8.140625" style="8" customWidth="1"/>
    <col min="522" max="522" width="7.7109375" style="8" customWidth="1"/>
    <col min="523" max="523" width="7.85546875" style="8" customWidth="1"/>
    <col min="524" max="766" width="6.85546875" style="8"/>
    <col min="767" max="767" width="1.5703125" style="8" customWidth="1"/>
    <col min="768" max="768" width="4.28515625" style="8" customWidth="1"/>
    <col min="769" max="769" width="0.28515625" style="8" customWidth="1"/>
    <col min="770" max="770" width="6.28515625" style="8" customWidth="1"/>
    <col min="771" max="771" width="36.5703125" style="8" customWidth="1"/>
    <col min="772" max="772" width="18.28515625" style="8" customWidth="1"/>
    <col min="773" max="775" width="17" style="8" customWidth="1"/>
    <col min="776" max="776" width="1.42578125" style="8" customWidth="1"/>
    <col min="777" max="777" width="8.140625" style="8" customWidth="1"/>
    <col min="778" max="778" width="7.7109375" style="8" customWidth="1"/>
    <col min="779" max="779" width="7.85546875" style="8" customWidth="1"/>
    <col min="780" max="1022" width="6.85546875" style="8"/>
    <col min="1023" max="1023" width="1.5703125" style="8" customWidth="1"/>
    <col min="1024" max="1024" width="4.28515625" style="8" customWidth="1"/>
    <col min="1025" max="1025" width="0.28515625" style="8" customWidth="1"/>
    <col min="1026" max="1026" width="6.28515625" style="8" customWidth="1"/>
    <col min="1027" max="1027" width="36.5703125" style="8" customWidth="1"/>
    <col min="1028" max="1028" width="18.28515625" style="8" customWidth="1"/>
    <col min="1029" max="1031" width="17" style="8" customWidth="1"/>
    <col min="1032" max="1032" width="1.42578125" style="8" customWidth="1"/>
    <col min="1033" max="1033" width="8.140625" style="8" customWidth="1"/>
    <col min="1034" max="1034" width="7.7109375" style="8" customWidth="1"/>
    <col min="1035" max="1035" width="7.85546875" style="8" customWidth="1"/>
    <col min="1036" max="1278" width="6.85546875" style="8"/>
    <col min="1279" max="1279" width="1.5703125" style="8" customWidth="1"/>
    <col min="1280" max="1280" width="4.28515625" style="8" customWidth="1"/>
    <col min="1281" max="1281" width="0.28515625" style="8" customWidth="1"/>
    <col min="1282" max="1282" width="6.28515625" style="8" customWidth="1"/>
    <col min="1283" max="1283" width="36.5703125" style="8" customWidth="1"/>
    <col min="1284" max="1284" width="18.28515625" style="8" customWidth="1"/>
    <col min="1285" max="1287" width="17" style="8" customWidth="1"/>
    <col min="1288" max="1288" width="1.42578125" style="8" customWidth="1"/>
    <col min="1289" max="1289" width="8.140625" style="8" customWidth="1"/>
    <col min="1290" max="1290" width="7.7109375" style="8" customWidth="1"/>
    <col min="1291" max="1291" width="7.85546875" style="8" customWidth="1"/>
    <col min="1292" max="1534" width="6.85546875" style="8"/>
    <col min="1535" max="1535" width="1.5703125" style="8" customWidth="1"/>
    <col min="1536" max="1536" width="4.28515625" style="8" customWidth="1"/>
    <col min="1537" max="1537" width="0.28515625" style="8" customWidth="1"/>
    <col min="1538" max="1538" width="6.28515625" style="8" customWidth="1"/>
    <col min="1539" max="1539" width="36.5703125" style="8" customWidth="1"/>
    <col min="1540" max="1540" width="18.28515625" style="8" customWidth="1"/>
    <col min="1541" max="1543" width="17" style="8" customWidth="1"/>
    <col min="1544" max="1544" width="1.42578125" style="8" customWidth="1"/>
    <col min="1545" max="1545" width="8.140625" style="8" customWidth="1"/>
    <col min="1546" max="1546" width="7.7109375" style="8" customWidth="1"/>
    <col min="1547" max="1547" width="7.85546875" style="8" customWidth="1"/>
    <col min="1548" max="1790" width="6.85546875" style="8"/>
    <col min="1791" max="1791" width="1.5703125" style="8" customWidth="1"/>
    <col min="1792" max="1792" width="4.28515625" style="8" customWidth="1"/>
    <col min="1793" max="1793" width="0.28515625" style="8" customWidth="1"/>
    <col min="1794" max="1794" width="6.28515625" style="8" customWidth="1"/>
    <col min="1795" max="1795" width="36.5703125" style="8" customWidth="1"/>
    <col min="1796" max="1796" width="18.28515625" style="8" customWidth="1"/>
    <col min="1797" max="1799" width="17" style="8" customWidth="1"/>
    <col min="1800" max="1800" width="1.42578125" style="8" customWidth="1"/>
    <col min="1801" max="1801" width="8.140625" style="8" customWidth="1"/>
    <col min="1802" max="1802" width="7.7109375" style="8" customWidth="1"/>
    <col min="1803" max="1803" width="7.85546875" style="8" customWidth="1"/>
    <col min="1804" max="2046" width="6.85546875" style="8"/>
    <col min="2047" max="2047" width="1.5703125" style="8" customWidth="1"/>
    <col min="2048" max="2048" width="4.28515625" style="8" customWidth="1"/>
    <col min="2049" max="2049" width="0.28515625" style="8" customWidth="1"/>
    <col min="2050" max="2050" width="6.28515625" style="8" customWidth="1"/>
    <col min="2051" max="2051" width="36.5703125" style="8" customWidth="1"/>
    <col min="2052" max="2052" width="18.28515625" style="8" customWidth="1"/>
    <col min="2053" max="2055" width="17" style="8" customWidth="1"/>
    <col min="2056" max="2056" width="1.42578125" style="8" customWidth="1"/>
    <col min="2057" max="2057" width="8.140625" style="8" customWidth="1"/>
    <col min="2058" max="2058" width="7.7109375" style="8" customWidth="1"/>
    <col min="2059" max="2059" width="7.85546875" style="8" customWidth="1"/>
    <col min="2060" max="2302" width="6.85546875" style="8"/>
    <col min="2303" max="2303" width="1.5703125" style="8" customWidth="1"/>
    <col min="2304" max="2304" width="4.28515625" style="8" customWidth="1"/>
    <col min="2305" max="2305" width="0.28515625" style="8" customWidth="1"/>
    <col min="2306" max="2306" width="6.28515625" style="8" customWidth="1"/>
    <col min="2307" max="2307" width="36.5703125" style="8" customWidth="1"/>
    <col min="2308" max="2308" width="18.28515625" style="8" customWidth="1"/>
    <col min="2309" max="2311" width="17" style="8" customWidth="1"/>
    <col min="2312" max="2312" width="1.42578125" style="8" customWidth="1"/>
    <col min="2313" max="2313" width="8.140625" style="8" customWidth="1"/>
    <col min="2314" max="2314" width="7.7109375" style="8" customWidth="1"/>
    <col min="2315" max="2315" width="7.85546875" style="8" customWidth="1"/>
    <col min="2316" max="2558" width="6.85546875" style="8"/>
    <col min="2559" max="2559" width="1.5703125" style="8" customWidth="1"/>
    <col min="2560" max="2560" width="4.28515625" style="8" customWidth="1"/>
    <col min="2561" max="2561" width="0.28515625" style="8" customWidth="1"/>
    <col min="2562" max="2562" width="6.28515625" style="8" customWidth="1"/>
    <col min="2563" max="2563" width="36.5703125" style="8" customWidth="1"/>
    <col min="2564" max="2564" width="18.28515625" style="8" customWidth="1"/>
    <col min="2565" max="2567" width="17" style="8" customWidth="1"/>
    <col min="2568" max="2568" width="1.42578125" style="8" customWidth="1"/>
    <col min="2569" max="2569" width="8.140625" style="8" customWidth="1"/>
    <col min="2570" max="2570" width="7.7109375" style="8" customWidth="1"/>
    <col min="2571" max="2571" width="7.85546875" style="8" customWidth="1"/>
    <col min="2572" max="2814" width="6.85546875" style="8"/>
    <col min="2815" max="2815" width="1.5703125" style="8" customWidth="1"/>
    <col min="2816" max="2816" width="4.28515625" style="8" customWidth="1"/>
    <col min="2817" max="2817" width="0.28515625" style="8" customWidth="1"/>
    <col min="2818" max="2818" width="6.28515625" style="8" customWidth="1"/>
    <col min="2819" max="2819" width="36.5703125" style="8" customWidth="1"/>
    <col min="2820" max="2820" width="18.28515625" style="8" customWidth="1"/>
    <col min="2821" max="2823" width="17" style="8" customWidth="1"/>
    <col min="2824" max="2824" width="1.42578125" style="8" customWidth="1"/>
    <col min="2825" max="2825" width="8.140625" style="8" customWidth="1"/>
    <col min="2826" max="2826" width="7.7109375" style="8" customWidth="1"/>
    <col min="2827" max="2827" width="7.85546875" style="8" customWidth="1"/>
    <col min="2828" max="3070" width="6.85546875" style="8"/>
    <col min="3071" max="3071" width="1.5703125" style="8" customWidth="1"/>
    <col min="3072" max="3072" width="4.28515625" style="8" customWidth="1"/>
    <col min="3073" max="3073" width="0.28515625" style="8" customWidth="1"/>
    <col min="3074" max="3074" width="6.28515625" style="8" customWidth="1"/>
    <col min="3075" max="3075" width="36.5703125" style="8" customWidth="1"/>
    <col min="3076" max="3076" width="18.28515625" style="8" customWidth="1"/>
    <col min="3077" max="3079" width="17" style="8" customWidth="1"/>
    <col min="3080" max="3080" width="1.42578125" style="8" customWidth="1"/>
    <col min="3081" max="3081" width="8.140625" style="8" customWidth="1"/>
    <col min="3082" max="3082" width="7.7109375" style="8" customWidth="1"/>
    <col min="3083" max="3083" width="7.85546875" style="8" customWidth="1"/>
    <col min="3084" max="3326" width="6.85546875" style="8"/>
    <col min="3327" max="3327" width="1.5703125" style="8" customWidth="1"/>
    <col min="3328" max="3328" width="4.28515625" style="8" customWidth="1"/>
    <col min="3329" max="3329" width="0.28515625" style="8" customWidth="1"/>
    <col min="3330" max="3330" width="6.28515625" style="8" customWidth="1"/>
    <col min="3331" max="3331" width="36.5703125" style="8" customWidth="1"/>
    <col min="3332" max="3332" width="18.28515625" style="8" customWidth="1"/>
    <col min="3333" max="3335" width="17" style="8" customWidth="1"/>
    <col min="3336" max="3336" width="1.42578125" style="8" customWidth="1"/>
    <col min="3337" max="3337" width="8.140625" style="8" customWidth="1"/>
    <col min="3338" max="3338" width="7.7109375" style="8" customWidth="1"/>
    <col min="3339" max="3339" width="7.85546875" style="8" customWidth="1"/>
    <col min="3340" max="3582" width="6.85546875" style="8"/>
    <col min="3583" max="3583" width="1.5703125" style="8" customWidth="1"/>
    <col min="3584" max="3584" width="4.28515625" style="8" customWidth="1"/>
    <col min="3585" max="3585" width="0.28515625" style="8" customWidth="1"/>
    <col min="3586" max="3586" width="6.28515625" style="8" customWidth="1"/>
    <col min="3587" max="3587" width="36.5703125" style="8" customWidth="1"/>
    <col min="3588" max="3588" width="18.28515625" style="8" customWidth="1"/>
    <col min="3589" max="3591" width="17" style="8" customWidth="1"/>
    <col min="3592" max="3592" width="1.42578125" style="8" customWidth="1"/>
    <col min="3593" max="3593" width="8.140625" style="8" customWidth="1"/>
    <col min="3594" max="3594" width="7.7109375" style="8" customWidth="1"/>
    <col min="3595" max="3595" width="7.85546875" style="8" customWidth="1"/>
    <col min="3596" max="3838" width="6.85546875" style="8"/>
    <col min="3839" max="3839" width="1.5703125" style="8" customWidth="1"/>
    <col min="3840" max="3840" width="4.28515625" style="8" customWidth="1"/>
    <col min="3841" max="3841" width="0.28515625" style="8" customWidth="1"/>
    <col min="3842" max="3842" width="6.28515625" style="8" customWidth="1"/>
    <col min="3843" max="3843" width="36.5703125" style="8" customWidth="1"/>
    <col min="3844" max="3844" width="18.28515625" style="8" customWidth="1"/>
    <col min="3845" max="3847" width="17" style="8" customWidth="1"/>
    <col min="3848" max="3848" width="1.42578125" style="8" customWidth="1"/>
    <col min="3849" max="3849" width="8.140625" style="8" customWidth="1"/>
    <col min="3850" max="3850" width="7.7109375" style="8" customWidth="1"/>
    <col min="3851" max="3851" width="7.85546875" style="8" customWidth="1"/>
    <col min="3852" max="4094" width="6.85546875" style="8"/>
    <col min="4095" max="4095" width="1.5703125" style="8" customWidth="1"/>
    <col min="4096" max="4096" width="4.28515625" style="8" customWidth="1"/>
    <col min="4097" max="4097" width="0.28515625" style="8" customWidth="1"/>
    <col min="4098" max="4098" width="6.28515625" style="8" customWidth="1"/>
    <col min="4099" max="4099" width="36.5703125" style="8" customWidth="1"/>
    <col min="4100" max="4100" width="18.28515625" style="8" customWidth="1"/>
    <col min="4101" max="4103" width="17" style="8" customWidth="1"/>
    <col min="4104" max="4104" width="1.42578125" style="8" customWidth="1"/>
    <col min="4105" max="4105" width="8.140625" style="8" customWidth="1"/>
    <col min="4106" max="4106" width="7.7109375" style="8" customWidth="1"/>
    <col min="4107" max="4107" width="7.85546875" style="8" customWidth="1"/>
    <col min="4108" max="4350" width="6.85546875" style="8"/>
    <col min="4351" max="4351" width="1.5703125" style="8" customWidth="1"/>
    <col min="4352" max="4352" width="4.28515625" style="8" customWidth="1"/>
    <col min="4353" max="4353" width="0.28515625" style="8" customWidth="1"/>
    <col min="4354" max="4354" width="6.28515625" style="8" customWidth="1"/>
    <col min="4355" max="4355" width="36.5703125" style="8" customWidth="1"/>
    <col min="4356" max="4356" width="18.28515625" style="8" customWidth="1"/>
    <col min="4357" max="4359" width="17" style="8" customWidth="1"/>
    <col min="4360" max="4360" width="1.42578125" style="8" customWidth="1"/>
    <col min="4361" max="4361" width="8.140625" style="8" customWidth="1"/>
    <col min="4362" max="4362" width="7.7109375" style="8" customWidth="1"/>
    <col min="4363" max="4363" width="7.85546875" style="8" customWidth="1"/>
    <col min="4364" max="4606" width="6.85546875" style="8"/>
    <col min="4607" max="4607" width="1.5703125" style="8" customWidth="1"/>
    <col min="4608" max="4608" width="4.28515625" style="8" customWidth="1"/>
    <col min="4609" max="4609" width="0.28515625" style="8" customWidth="1"/>
    <col min="4610" max="4610" width="6.28515625" style="8" customWidth="1"/>
    <col min="4611" max="4611" width="36.5703125" style="8" customWidth="1"/>
    <col min="4612" max="4612" width="18.28515625" style="8" customWidth="1"/>
    <col min="4613" max="4615" width="17" style="8" customWidth="1"/>
    <col min="4616" max="4616" width="1.42578125" style="8" customWidth="1"/>
    <col min="4617" max="4617" width="8.140625" style="8" customWidth="1"/>
    <col min="4618" max="4618" width="7.7109375" style="8" customWidth="1"/>
    <col min="4619" max="4619" width="7.85546875" style="8" customWidth="1"/>
    <col min="4620" max="4862" width="6.85546875" style="8"/>
    <col min="4863" max="4863" width="1.5703125" style="8" customWidth="1"/>
    <col min="4864" max="4864" width="4.28515625" style="8" customWidth="1"/>
    <col min="4865" max="4865" width="0.28515625" style="8" customWidth="1"/>
    <col min="4866" max="4866" width="6.28515625" style="8" customWidth="1"/>
    <col min="4867" max="4867" width="36.5703125" style="8" customWidth="1"/>
    <col min="4868" max="4868" width="18.28515625" style="8" customWidth="1"/>
    <col min="4869" max="4871" width="17" style="8" customWidth="1"/>
    <col min="4872" max="4872" width="1.42578125" style="8" customWidth="1"/>
    <col min="4873" max="4873" width="8.140625" style="8" customWidth="1"/>
    <col min="4874" max="4874" width="7.7109375" style="8" customWidth="1"/>
    <col min="4875" max="4875" width="7.85546875" style="8" customWidth="1"/>
    <col min="4876" max="5118" width="6.85546875" style="8"/>
    <col min="5119" max="5119" width="1.5703125" style="8" customWidth="1"/>
    <col min="5120" max="5120" width="4.28515625" style="8" customWidth="1"/>
    <col min="5121" max="5121" width="0.28515625" style="8" customWidth="1"/>
    <col min="5122" max="5122" width="6.28515625" style="8" customWidth="1"/>
    <col min="5123" max="5123" width="36.5703125" style="8" customWidth="1"/>
    <col min="5124" max="5124" width="18.28515625" style="8" customWidth="1"/>
    <col min="5125" max="5127" width="17" style="8" customWidth="1"/>
    <col min="5128" max="5128" width="1.42578125" style="8" customWidth="1"/>
    <col min="5129" max="5129" width="8.140625" style="8" customWidth="1"/>
    <col min="5130" max="5130" width="7.7109375" style="8" customWidth="1"/>
    <col min="5131" max="5131" width="7.85546875" style="8" customWidth="1"/>
    <col min="5132" max="5374" width="6.85546875" style="8"/>
    <col min="5375" max="5375" width="1.5703125" style="8" customWidth="1"/>
    <col min="5376" max="5376" width="4.28515625" style="8" customWidth="1"/>
    <col min="5377" max="5377" width="0.28515625" style="8" customWidth="1"/>
    <col min="5378" max="5378" width="6.28515625" style="8" customWidth="1"/>
    <col min="5379" max="5379" width="36.5703125" style="8" customWidth="1"/>
    <col min="5380" max="5380" width="18.28515625" style="8" customWidth="1"/>
    <col min="5381" max="5383" width="17" style="8" customWidth="1"/>
    <col min="5384" max="5384" width="1.42578125" style="8" customWidth="1"/>
    <col min="5385" max="5385" width="8.140625" style="8" customWidth="1"/>
    <col min="5386" max="5386" width="7.7109375" style="8" customWidth="1"/>
    <col min="5387" max="5387" width="7.85546875" style="8" customWidth="1"/>
    <col min="5388" max="5630" width="6.85546875" style="8"/>
    <col min="5631" max="5631" width="1.5703125" style="8" customWidth="1"/>
    <col min="5632" max="5632" width="4.28515625" style="8" customWidth="1"/>
    <col min="5633" max="5633" width="0.28515625" style="8" customWidth="1"/>
    <col min="5634" max="5634" width="6.28515625" style="8" customWidth="1"/>
    <col min="5635" max="5635" width="36.5703125" style="8" customWidth="1"/>
    <col min="5636" max="5636" width="18.28515625" style="8" customWidth="1"/>
    <col min="5637" max="5639" width="17" style="8" customWidth="1"/>
    <col min="5640" max="5640" width="1.42578125" style="8" customWidth="1"/>
    <col min="5641" max="5641" width="8.140625" style="8" customWidth="1"/>
    <col min="5642" max="5642" width="7.7109375" style="8" customWidth="1"/>
    <col min="5643" max="5643" width="7.85546875" style="8" customWidth="1"/>
    <col min="5644" max="5886" width="6.85546875" style="8"/>
    <col min="5887" max="5887" width="1.5703125" style="8" customWidth="1"/>
    <col min="5888" max="5888" width="4.28515625" style="8" customWidth="1"/>
    <col min="5889" max="5889" width="0.28515625" style="8" customWidth="1"/>
    <col min="5890" max="5890" width="6.28515625" style="8" customWidth="1"/>
    <col min="5891" max="5891" width="36.5703125" style="8" customWidth="1"/>
    <col min="5892" max="5892" width="18.28515625" style="8" customWidth="1"/>
    <col min="5893" max="5895" width="17" style="8" customWidth="1"/>
    <col min="5896" max="5896" width="1.42578125" style="8" customWidth="1"/>
    <col min="5897" max="5897" width="8.140625" style="8" customWidth="1"/>
    <col min="5898" max="5898" width="7.7109375" style="8" customWidth="1"/>
    <col min="5899" max="5899" width="7.85546875" style="8" customWidth="1"/>
    <col min="5900" max="6142" width="6.85546875" style="8"/>
    <col min="6143" max="6143" width="1.5703125" style="8" customWidth="1"/>
    <col min="6144" max="6144" width="4.28515625" style="8" customWidth="1"/>
    <col min="6145" max="6145" width="0.28515625" style="8" customWidth="1"/>
    <col min="6146" max="6146" width="6.28515625" style="8" customWidth="1"/>
    <col min="6147" max="6147" width="36.5703125" style="8" customWidth="1"/>
    <col min="6148" max="6148" width="18.28515625" style="8" customWidth="1"/>
    <col min="6149" max="6151" width="17" style="8" customWidth="1"/>
    <col min="6152" max="6152" width="1.42578125" style="8" customWidth="1"/>
    <col min="6153" max="6153" width="8.140625" style="8" customWidth="1"/>
    <col min="6154" max="6154" width="7.7109375" style="8" customWidth="1"/>
    <col min="6155" max="6155" width="7.85546875" style="8" customWidth="1"/>
    <col min="6156" max="6398" width="6.85546875" style="8"/>
    <col min="6399" max="6399" width="1.5703125" style="8" customWidth="1"/>
    <col min="6400" max="6400" width="4.28515625" style="8" customWidth="1"/>
    <col min="6401" max="6401" width="0.28515625" style="8" customWidth="1"/>
    <col min="6402" max="6402" width="6.28515625" style="8" customWidth="1"/>
    <col min="6403" max="6403" width="36.5703125" style="8" customWidth="1"/>
    <col min="6404" max="6404" width="18.28515625" style="8" customWidth="1"/>
    <col min="6405" max="6407" width="17" style="8" customWidth="1"/>
    <col min="6408" max="6408" width="1.42578125" style="8" customWidth="1"/>
    <col min="6409" max="6409" width="8.140625" style="8" customWidth="1"/>
    <col min="6410" max="6410" width="7.7109375" style="8" customWidth="1"/>
    <col min="6411" max="6411" width="7.85546875" style="8" customWidth="1"/>
    <col min="6412" max="6654" width="6.85546875" style="8"/>
    <col min="6655" max="6655" width="1.5703125" style="8" customWidth="1"/>
    <col min="6656" max="6656" width="4.28515625" style="8" customWidth="1"/>
    <col min="6657" max="6657" width="0.28515625" style="8" customWidth="1"/>
    <col min="6658" max="6658" width="6.28515625" style="8" customWidth="1"/>
    <col min="6659" max="6659" width="36.5703125" style="8" customWidth="1"/>
    <col min="6660" max="6660" width="18.28515625" style="8" customWidth="1"/>
    <col min="6661" max="6663" width="17" style="8" customWidth="1"/>
    <col min="6664" max="6664" width="1.42578125" style="8" customWidth="1"/>
    <col min="6665" max="6665" width="8.140625" style="8" customWidth="1"/>
    <col min="6666" max="6666" width="7.7109375" style="8" customWidth="1"/>
    <col min="6667" max="6667" width="7.85546875" style="8" customWidth="1"/>
    <col min="6668" max="6910" width="6.85546875" style="8"/>
    <col min="6911" max="6911" width="1.5703125" style="8" customWidth="1"/>
    <col min="6912" max="6912" width="4.28515625" style="8" customWidth="1"/>
    <col min="6913" max="6913" width="0.28515625" style="8" customWidth="1"/>
    <col min="6914" max="6914" width="6.28515625" style="8" customWidth="1"/>
    <col min="6915" max="6915" width="36.5703125" style="8" customWidth="1"/>
    <col min="6916" max="6916" width="18.28515625" style="8" customWidth="1"/>
    <col min="6917" max="6919" width="17" style="8" customWidth="1"/>
    <col min="6920" max="6920" width="1.42578125" style="8" customWidth="1"/>
    <col min="6921" max="6921" width="8.140625" style="8" customWidth="1"/>
    <col min="6922" max="6922" width="7.7109375" style="8" customWidth="1"/>
    <col min="6923" max="6923" width="7.85546875" style="8" customWidth="1"/>
    <col min="6924" max="7166" width="6.85546875" style="8"/>
    <col min="7167" max="7167" width="1.5703125" style="8" customWidth="1"/>
    <col min="7168" max="7168" width="4.28515625" style="8" customWidth="1"/>
    <col min="7169" max="7169" width="0.28515625" style="8" customWidth="1"/>
    <col min="7170" max="7170" width="6.28515625" style="8" customWidth="1"/>
    <col min="7171" max="7171" width="36.5703125" style="8" customWidth="1"/>
    <col min="7172" max="7172" width="18.28515625" style="8" customWidth="1"/>
    <col min="7173" max="7175" width="17" style="8" customWidth="1"/>
    <col min="7176" max="7176" width="1.42578125" style="8" customWidth="1"/>
    <col min="7177" max="7177" width="8.140625" style="8" customWidth="1"/>
    <col min="7178" max="7178" width="7.7109375" style="8" customWidth="1"/>
    <col min="7179" max="7179" width="7.85546875" style="8" customWidth="1"/>
    <col min="7180" max="7422" width="6.85546875" style="8"/>
    <col min="7423" max="7423" width="1.5703125" style="8" customWidth="1"/>
    <col min="7424" max="7424" width="4.28515625" style="8" customWidth="1"/>
    <col min="7425" max="7425" width="0.28515625" style="8" customWidth="1"/>
    <col min="7426" max="7426" width="6.28515625" style="8" customWidth="1"/>
    <col min="7427" max="7427" width="36.5703125" style="8" customWidth="1"/>
    <col min="7428" max="7428" width="18.28515625" style="8" customWidth="1"/>
    <col min="7429" max="7431" width="17" style="8" customWidth="1"/>
    <col min="7432" max="7432" width="1.42578125" style="8" customWidth="1"/>
    <col min="7433" max="7433" width="8.140625" style="8" customWidth="1"/>
    <col min="7434" max="7434" width="7.7109375" style="8" customWidth="1"/>
    <col min="7435" max="7435" width="7.85546875" style="8" customWidth="1"/>
    <col min="7436" max="7678" width="6.85546875" style="8"/>
    <col min="7679" max="7679" width="1.5703125" style="8" customWidth="1"/>
    <col min="7680" max="7680" width="4.28515625" style="8" customWidth="1"/>
    <col min="7681" max="7681" width="0.28515625" style="8" customWidth="1"/>
    <col min="7682" max="7682" width="6.28515625" style="8" customWidth="1"/>
    <col min="7683" max="7683" width="36.5703125" style="8" customWidth="1"/>
    <col min="7684" max="7684" width="18.28515625" style="8" customWidth="1"/>
    <col min="7685" max="7687" width="17" style="8" customWidth="1"/>
    <col min="7688" max="7688" width="1.42578125" style="8" customWidth="1"/>
    <col min="7689" max="7689" width="8.140625" style="8" customWidth="1"/>
    <col min="7690" max="7690" width="7.7109375" style="8" customWidth="1"/>
    <col min="7691" max="7691" width="7.85546875" style="8" customWidth="1"/>
    <col min="7692" max="7934" width="6.85546875" style="8"/>
    <col min="7935" max="7935" width="1.5703125" style="8" customWidth="1"/>
    <col min="7936" max="7936" width="4.28515625" style="8" customWidth="1"/>
    <col min="7937" max="7937" width="0.28515625" style="8" customWidth="1"/>
    <col min="7938" max="7938" width="6.28515625" style="8" customWidth="1"/>
    <col min="7939" max="7939" width="36.5703125" style="8" customWidth="1"/>
    <col min="7940" max="7940" width="18.28515625" style="8" customWidth="1"/>
    <col min="7941" max="7943" width="17" style="8" customWidth="1"/>
    <col min="7944" max="7944" width="1.42578125" style="8" customWidth="1"/>
    <col min="7945" max="7945" width="8.140625" style="8" customWidth="1"/>
    <col min="7946" max="7946" width="7.7109375" style="8" customWidth="1"/>
    <col min="7947" max="7947" width="7.85546875" style="8" customWidth="1"/>
    <col min="7948" max="8190" width="6.85546875" style="8"/>
    <col min="8191" max="8191" width="1.5703125" style="8" customWidth="1"/>
    <col min="8192" max="8192" width="4.28515625" style="8" customWidth="1"/>
    <col min="8193" max="8193" width="0.28515625" style="8" customWidth="1"/>
    <col min="8194" max="8194" width="6.28515625" style="8" customWidth="1"/>
    <col min="8195" max="8195" width="36.5703125" style="8" customWidth="1"/>
    <col min="8196" max="8196" width="18.28515625" style="8" customWidth="1"/>
    <col min="8197" max="8199" width="17" style="8" customWidth="1"/>
    <col min="8200" max="8200" width="1.42578125" style="8" customWidth="1"/>
    <col min="8201" max="8201" width="8.140625" style="8" customWidth="1"/>
    <col min="8202" max="8202" width="7.7109375" style="8" customWidth="1"/>
    <col min="8203" max="8203" width="7.85546875" style="8" customWidth="1"/>
    <col min="8204" max="8446" width="6.85546875" style="8"/>
    <col min="8447" max="8447" width="1.5703125" style="8" customWidth="1"/>
    <col min="8448" max="8448" width="4.28515625" style="8" customWidth="1"/>
    <col min="8449" max="8449" width="0.28515625" style="8" customWidth="1"/>
    <col min="8450" max="8450" width="6.28515625" style="8" customWidth="1"/>
    <col min="8451" max="8451" width="36.5703125" style="8" customWidth="1"/>
    <col min="8452" max="8452" width="18.28515625" style="8" customWidth="1"/>
    <col min="8453" max="8455" width="17" style="8" customWidth="1"/>
    <col min="8456" max="8456" width="1.42578125" style="8" customWidth="1"/>
    <col min="8457" max="8457" width="8.140625" style="8" customWidth="1"/>
    <col min="8458" max="8458" width="7.7109375" style="8" customWidth="1"/>
    <col min="8459" max="8459" width="7.85546875" style="8" customWidth="1"/>
    <col min="8460" max="8702" width="6.85546875" style="8"/>
    <col min="8703" max="8703" width="1.5703125" style="8" customWidth="1"/>
    <col min="8704" max="8704" width="4.28515625" style="8" customWidth="1"/>
    <col min="8705" max="8705" width="0.28515625" style="8" customWidth="1"/>
    <col min="8706" max="8706" width="6.28515625" style="8" customWidth="1"/>
    <col min="8707" max="8707" width="36.5703125" style="8" customWidth="1"/>
    <col min="8708" max="8708" width="18.28515625" style="8" customWidth="1"/>
    <col min="8709" max="8711" width="17" style="8" customWidth="1"/>
    <col min="8712" max="8712" width="1.42578125" style="8" customWidth="1"/>
    <col min="8713" max="8713" width="8.140625" style="8" customWidth="1"/>
    <col min="8714" max="8714" width="7.7109375" style="8" customWidth="1"/>
    <col min="8715" max="8715" width="7.85546875" style="8" customWidth="1"/>
    <col min="8716" max="8958" width="6.85546875" style="8"/>
    <col min="8959" max="8959" width="1.5703125" style="8" customWidth="1"/>
    <col min="8960" max="8960" width="4.28515625" style="8" customWidth="1"/>
    <col min="8961" max="8961" width="0.28515625" style="8" customWidth="1"/>
    <col min="8962" max="8962" width="6.28515625" style="8" customWidth="1"/>
    <col min="8963" max="8963" width="36.5703125" style="8" customWidth="1"/>
    <col min="8964" max="8964" width="18.28515625" style="8" customWidth="1"/>
    <col min="8965" max="8967" width="17" style="8" customWidth="1"/>
    <col min="8968" max="8968" width="1.42578125" style="8" customWidth="1"/>
    <col min="8969" max="8969" width="8.140625" style="8" customWidth="1"/>
    <col min="8970" max="8970" width="7.7109375" style="8" customWidth="1"/>
    <col min="8971" max="8971" width="7.85546875" style="8" customWidth="1"/>
    <col min="8972" max="9214" width="6.85546875" style="8"/>
    <col min="9215" max="9215" width="1.5703125" style="8" customWidth="1"/>
    <col min="9216" max="9216" width="4.28515625" style="8" customWidth="1"/>
    <col min="9217" max="9217" width="0.28515625" style="8" customWidth="1"/>
    <col min="9218" max="9218" width="6.28515625" style="8" customWidth="1"/>
    <col min="9219" max="9219" width="36.5703125" style="8" customWidth="1"/>
    <col min="9220" max="9220" width="18.28515625" style="8" customWidth="1"/>
    <col min="9221" max="9223" width="17" style="8" customWidth="1"/>
    <col min="9224" max="9224" width="1.42578125" style="8" customWidth="1"/>
    <col min="9225" max="9225" width="8.140625" style="8" customWidth="1"/>
    <col min="9226" max="9226" width="7.7109375" style="8" customWidth="1"/>
    <col min="9227" max="9227" width="7.85546875" style="8" customWidth="1"/>
    <col min="9228" max="9470" width="6.85546875" style="8"/>
    <col min="9471" max="9471" width="1.5703125" style="8" customWidth="1"/>
    <col min="9472" max="9472" width="4.28515625" style="8" customWidth="1"/>
    <col min="9473" max="9473" width="0.28515625" style="8" customWidth="1"/>
    <col min="9474" max="9474" width="6.28515625" style="8" customWidth="1"/>
    <col min="9475" max="9475" width="36.5703125" style="8" customWidth="1"/>
    <col min="9476" max="9476" width="18.28515625" style="8" customWidth="1"/>
    <col min="9477" max="9479" width="17" style="8" customWidth="1"/>
    <col min="9480" max="9480" width="1.42578125" style="8" customWidth="1"/>
    <col min="9481" max="9481" width="8.140625" style="8" customWidth="1"/>
    <col min="9482" max="9482" width="7.7109375" style="8" customWidth="1"/>
    <col min="9483" max="9483" width="7.85546875" style="8" customWidth="1"/>
    <col min="9484" max="9726" width="6.85546875" style="8"/>
    <col min="9727" max="9727" width="1.5703125" style="8" customWidth="1"/>
    <col min="9728" max="9728" width="4.28515625" style="8" customWidth="1"/>
    <col min="9729" max="9729" width="0.28515625" style="8" customWidth="1"/>
    <col min="9730" max="9730" width="6.28515625" style="8" customWidth="1"/>
    <col min="9731" max="9731" width="36.5703125" style="8" customWidth="1"/>
    <col min="9732" max="9732" width="18.28515625" style="8" customWidth="1"/>
    <col min="9733" max="9735" width="17" style="8" customWidth="1"/>
    <col min="9736" max="9736" width="1.42578125" style="8" customWidth="1"/>
    <col min="9737" max="9737" width="8.140625" style="8" customWidth="1"/>
    <col min="9738" max="9738" width="7.7109375" style="8" customWidth="1"/>
    <col min="9739" max="9739" width="7.85546875" style="8" customWidth="1"/>
    <col min="9740" max="9982" width="6.85546875" style="8"/>
    <col min="9983" max="9983" width="1.5703125" style="8" customWidth="1"/>
    <col min="9984" max="9984" width="4.28515625" style="8" customWidth="1"/>
    <col min="9985" max="9985" width="0.28515625" style="8" customWidth="1"/>
    <col min="9986" max="9986" width="6.28515625" style="8" customWidth="1"/>
    <col min="9987" max="9987" width="36.5703125" style="8" customWidth="1"/>
    <col min="9988" max="9988" width="18.28515625" style="8" customWidth="1"/>
    <col min="9989" max="9991" width="17" style="8" customWidth="1"/>
    <col min="9992" max="9992" width="1.42578125" style="8" customWidth="1"/>
    <col min="9993" max="9993" width="8.140625" style="8" customWidth="1"/>
    <col min="9994" max="9994" width="7.7109375" style="8" customWidth="1"/>
    <col min="9995" max="9995" width="7.85546875" style="8" customWidth="1"/>
    <col min="9996" max="10238" width="6.85546875" style="8"/>
    <col min="10239" max="10239" width="1.5703125" style="8" customWidth="1"/>
    <col min="10240" max="10240" width="4.28515625" style="8" customWidth="1"/>
    <col min="10241" max="10241" width="0.28515625" style="8" customWidth="1"/>
    <col min="10242" max="10242" width="6.28515625" style="8" customWidth="1"/>
    <col min="10243" max="10243" width="36.5703125" style="8" customWidth="1"/>
    <col min="10244" max="10244" width="18.28515625" style="8" customWidth="1"/>
    <col min="10245" max="10247" width="17" style="8" customWidth="1"/>
    <col min="10248" max="10248" width="1.42578125" style="8" customWidth="1"/>
    <col min="10249" max="10249" width="8.140625" style="8" customWidth="1"/>
    <col min="10250" max="10250" width="7.7109375" style="8" customWidth="1"/>
    <col min="10251" max="10251" width="7.85546875" style="8" customWidth="1"/>
    <col min="10252" max="10494" width="6.85546875" style="8"/>
    <col min="10495" max="10495" width="1.5703125" style="8" customWidth="1"/>
    <col min="10496" max="10496" width="4.28515625" style="8" customWidth="1"/>
    <col min="10497" max="10497" width="0.28515625" style="8" customWidth="1"/>
    <col min="10498" max="10498" width="6.28515625" style="8" customWidth="1"/>
    <col min="10499" max="10499" width="36.5703125" style="8" customWidth="1"/>
    <col min="10500" max="10500" width="18.28515625" style="8" customWidth="1"/>
    <col min="10501" max="10503" width="17" style="8" customWidth="1"/>
    <col min="10504" max="10504" width="1.42578125" style="8" customWidth="1"/>
    <col min="10505" max="10505" width="8.140625" style="8" customWidth="1"/>
    <col min="10506" max="10506" width="7.7109375" style="8" customWidth="1"/>
    <col min="10507" max="10507" width="7.85546875" style="8" customWidth="1"/>
    <col min="10508" max="10750" width="6.85546875" style="8"/>
    <col min="10751" max="10751" width="1.5703125" style="8" customWidth="1"/>
    <col min="10752" max="10752" width="4.28515625" style="8" customWidth="1"/>
    <col min="10753" max="10753" width="0.28515625" style="8" customWidth="1"/>
    <col min="10754" max="10754" width="6.28515625" style="8" customWidth="1"/>
    <col min="10755" max="10755" width="36.5703125" style="8" customWidth="1"/>
    <col min="10756" max="10756" width="18.28515625" style="8" customWidth="1"/>
    <col min="10757" max="10759" width="17" style="8" customWidth="1"/>
    <col min="10760" max="10760" width="1.42578125" style="8" customWidth="1"/>
    <col min="10761" max="10761" width="8.140625" style="8" customWidth="1"/>
    <col min="10762" max="10762" width="7.7109375" style="8" customWidth="1"/>
    <col min="10763" max="10763" width="7.85546875" style="8" customWidth="1"/>
    <col min="10764" max="11006" width="6.85546875" style="8"/>
    <col min="11007" max="11007" width="1.5703125" style="8" customWidth="1"/>
    <col min="11008" max="11008" width="4.28515625" style="8" customWidth="1"/>
    <col min="11009" max="11009" width="0.28515625" style="8" customWidth="1"/>
    <col min="11010" max="11010" width="6.28515625" style="8" customWidth="1"/>
    <col min="11011" max="11011" width="36.5703125" style="8" customWidth="1"/>
    <col min="11012" max="11012" width="18.28515625" style="8" customWidth="1"/>
    <col min="11013" max="11015" width="17" style="8" customWidth="1"/>
    <col min="11016" max="11016" width="1.42578125" style="8" customWidth="1"/>
    <col min="11017" max="11017" width="8.140625" style="8" customWidth="1"/>
    <col min="11018" max="11018" width="7.7109375" style="8" customWidth="1"/>
    <col min="11019" max="11019" width="7.85546875" style="8" customWidth="1"/>
    <col min="11020" max="11262" width="6.85546875" style="8"/>
    <col min="11263" max="11263" width="1.5703125" style="8" customWidth="1"/>
    <col min="11264" max="11264" width="4.28515625" style="8" customWidth="1"/>
    <col min="11265" max="11265" width="0.28515625" style="8" customWidth="1"/>
    <col min="11266" max="11266" width="6.28515625" style="8" customWidth="1"/>
    <col min="11267" max="11267" width="36.5703125" style="8" customWidth="1"/>
    <col min="11268" max="11268" width="18.28515625" style="8" customWidth="1"/>
    <col min="11269" max="11271" width="17" style="8" customWidth="1"/>
    <col min="11272" max="11272" width="1.42578125" style="8" customWidth="1"/>
    <col min="11273" max="11273" width="8.140625" style="8" customWidth="1"/>
    <col min="11274" max="11274" width="7.7109375" style="8" customWidth="1"/>
    <col min="11275" max="11275" width="7.85546875" style="8" customWidth="1"/>
    <col min="11276" max="11518" width="6.85546875" style="8"/>
    <col min="11519" max="11519" width="1.5703125" style="8" customWidth="1"/>
    <col min="11520" max="11520" width="4.28515625" style="8" customWidth="1"/>
    <col min="11521" max="11521" width="0.28515625" style="8" customWidth="1"/>
    <col min="11522" max="11522" width="6.28515625" style="8" customWidth="1"/>
    <col min="11523" max="11523" width="36.5703125" style="8" customWidth="1"/>
    <col min="11524" max="11524" width="18.28515625" style="8" customWidth="1"/>
    <col min="11525" max="11527" width="17" style="8" customWidth="1"/>
    <col min="11528" max="11528" width="1.42578125" style="8" customWidth="1"/>
    <col min="11529" max="11529" width="8.140625" style="8" customWidth="1"/>
    <col min="11530" max="11530" width="7.7109375" style="8" customWidth="1"/>
    <col min="11531" max="11531" width="7.85546875" style="8" customWidth="1"/>
    <col min="11532" max="11774" width="6.85546875" style="8"/>
    <col min="11775" max="11775" width="1.5703125" style="8" customWidth="1"/>
    <col min="11776" max="11776" width="4.28515625" style="8" customWidth="1"/>
    <col min="11777" max="11777" width="0.28515625" style="8" customWidth="1"/>
    <col min="11778" max="11778" width="6.28515625" style="8" customWidth="1"/>
    <col min="11779" max="11779" width="36.5703125" style="8" customWidth="1"/>
    <col min="11780" max="11780" width="18.28515625" style="8" customWidth="1"/>
    <col min="11781" max="11783" width="17" style="8" customWidth="1"/>
    <col min="11784" max="11784" width="1.42578125" style="8" customWidth="1"/>
    <col min="11785" max="11785" width="8.140625" style="8" customWidth="1"/>
    <col min="11786" max="11786" width="7.7109375" style="8" customWidth="1"/>
    <col min="11787" max="11787" width="7.85546875" style="8" customWidth="1"/>
    <col min="11788" max="12030" width="6.85546875" style="8"/>
    <col min="12031" max="12031" width="1.5703125" style="8" customWidth="1"/>
    <col min="12032" max="12032" width="4.28515625" style="8" customWidth="1"/>
    <col min="12033" max="12033" width="0.28515625" style="8" customWidth="1"/>
    <col min="12034" max="12034" width="6.28515625" style="8" customWidth="1"/>
    <col min="12035" max="12035" width="36.5703125" style="8" customWidth="1"/>
    <col min="12036" max="12036" width="18.28515625" style="8" customWidth="1"/>
    <col min="12037" max="12039" width="17" style="8" customWidth="1"/>
    <col min="12040" max="12040" width="1.42578125" style="8" customWidth="1"/>
    <col min="12041" max="12041" width="8.140625" style="8" customWidth="1"/>
    <col min="12042" max="12042" width="7.7109375" style="8" customWidth="1"/>
    <col min="12043" max="12043" width="7.85546875" style="8" customWidth="1"/>
    <col min="12044" max="12286" width="6.85546875" style="8"/>
    <col min="12287" max="12287" width="1.5703125" style="8" customWidth="1"/>
    <col min="12288" max="12288" width="4.28515625" style="8" customWidth="1"/>
    <col min="12289" max="12289" width="0.28515625" style="8" customWidth="1"/>
    <col min="12290" max="12290" width="6.28515625" style="8" customWidth="1"/>
    <col min="12291" max="12291" width="36.5703125" style="8" customWidth="1"/>
    <col min="12292" max="12292" width="18.28515625" style="8" customWidth="1"/>
    <col min="12293" max="12295" width="17" style="8" customWidth="1"/>
    <col min="12296" max="12296" width="1.42578125" style="8" customWidth="1"/>
    <col min="12297" max="12297" width="8.140625" style="8" customWidth="1"/>
    <col min="12298" max="12298" width="7.7109375" style="8" customWidth="1"/>
    <col min="12299" max="12299" width="7.85546875" style="8" customWidth="1"/>
    <col min="12300" max="12542" width="6.85546875" style="8"/>
    <col min="12543" max="12543" width="1.5703125" style="8" customWidth="1"/>
    <col min="12544" max="12544" width="4.28515625" style="8" customWidth="1"/>
    <col min="12545" max="12545" width="0.28515625" style="8" customWidth="1"/>
    <col min="12546" max="12546" width="6.28515625" style="8" customWidth="1"/>
    <col min="12547" max="12547" width="36.5703125" style="8" customWidth="1"/>
    <col min="12548" max="12548" width="18.28515625" style="8" customWidth="1"/>
    <col min="12549" max="12551" width="17" style="8" customWidth="1"/>
    <col min="12552" max="12552" width="1.42578125" style="8" customWidth="1"/>
    <col min="12553" max="12553" width="8.140625" style="8" customWidth="1"/>
    <col min="12554" max="12554" width="7.7109375" style="8" customWidth="1"/>
    <col min="12555" max="12555" width="7.85546875" style="8" customWidth="1"/>
    <col min="12556" max="12798" width="6.85546875" style="8"/>
    <col min="12799" max="12799" width="1.5703125" style="8" customWidth="1"/>
    <col min="12800" max="12800" width="4.28515625" style="8" customWidth="1"/>
    <col min="12801" max="12801" width="0.28515625" style="8" customWidth="1"/>
    <col min="12802" max="12802" width="6.28515625" style="8" customWidth="1"/>
    <col min="12803" max="12803" width="36.5703125" style="8" customWidth="1"/>
    <col min="12804" max="12804" width="18.28515625" style="8" customWidth="1"/>
    <col min="12805" max="12807" width="17" style="8" customWidth="1"/>
    <col min="12808" max="12808" width="1.42578125" style="8" customWidth="1"/>
    <col min="12809" max="12809" width="8.140625" style="8" customWidth="1"/>
    <col min="12810" max="12810" width="7.7109375" style="8" customWidth="1"/>
    <col min="12811" max="12811" width="7.85546875" style="8" customWidth="1"/>
    <col min="12812" max="13054" width="6.85546875" style="8"/>
    <col min="13055" max="13055" width="1.5703125" style="8" customWidth="1"/>
    <col min="13056" max="13056" width="4.28515625" style="8" customWidth="1"/>
    <col min="13057" max="13057" width="0.28515625" style="8" customWidth="1"/>
    <col min="13058" max="13058" width="6.28515625" style="8" customWidth="1"/>
    <col min="13059" max="13059" width="36.5703125" style="8" customWidth="1"/>
    <col min="13060" max="13060" width="18.28515625" style="8" customWidth="1"/>
    <col min="13061" max="13063" width="17" style="8" customWidth="1"/>
    <col min="13064" max="13064" width="1.42578125" style="8" customWidth="1"/>
    <col min="13065" max="13065" width="8.140625" style="8" customWidth="1"/>
    <col min="13066" max="13066" width="7.7109375" style="8" customWidth="1"/>
    <col min="13067" max="13067" width="7.85546875" style="8" customWidth="1"/>
    <col min="13068" max="13310" width="6.85546875" style="8"/>
    <col min="13311" max="13311" width="1.5703125" style="8" customWidth="1"/>
    <col min="13312" max="13312" width="4.28515625" style="8" customWidth="1"/>
    <col min="13313" max="13313" width="0.28515625" style="8" customWidth="1"/>
    <col min="13314" max="13314" width="6.28515625" style="8" customWidth="1"/>
    <col min="13315" max="13315" width="36.5703125" style="8" customWidth="1"/>
    <col min="13316" max="13316" width="18.28515625" style="8" customWidth="1"/>
    <col min="13317" max="13319" width="17" style="8" customWidth="1"/>
    <col min="13320" max="13320" width="1.42578125" style="8" customWidth="1"/>
    <col min="13321" max="13321" width="8.140625" style="8" customWidth="1"/>
    <col min="13322" max="13322" width="7.7109375" style="8" customWidth="1"/>
    <col min="13323" max="13323" width="7.85546875" style="8" customWidth="1"/>
    <col min="13324" max="13566" width="6.85546875" style="8"/>
    <col min="13567" max="13567" width="1.5703125" style="8" customWidth="1"/>
    <col min="13568" max="13568" width="4.28515625" style="8" customWidth="1"/>
    <col min="13569" max="13569" width="0.28515625" style="8" customWidth="1"/>
    <col min="13570" max="13570" width="6.28515625" style="8" customWidth="1"/>
    <col min="13571" max="13571" width="36.5703125" style="8" customWidth="1"/>
    <col min="13572" max="13572" width="18.28515625" style="8" customWidth="1"/>
    <col min="13573" max="13575" width="17" style="8" customWidth="1"/>
    <col min="13576" max="13576" width="1.42578125" style="8" customWidth="1"/>
    <col min="13577" max="13577" width="8.140625" style="8" customWidth="1"/>
    <col min="13578" max="13578" width="7.7109375" style="8" customWidth="1"/>
    <col min="13579" max="13579" width="7.85546875" style="8" customWidth="1"/>
    <col min="13580" max="13822" width="6.85546875" style="8"/>
    <col min="13823" max="13823" width="1.5703125" style="8" customWidth="1"/>
    <col min="13824" max="13824" width="4.28515625" style="8" customWidth="1"/>
    <col min="13825" max="13825" width="0.28515625" style="8" customWidth="1"/>
    <col min="13826" max="13826" width="6.28515625" style="8" customWidth="1"/>
    <col min="13827" max="13827" width="36.5703125" style="8" customWidth="1"/>
    <col min="13828" max="13828" width="18.28515625" style="8" customWidth="1"/>
    <col min="13829" max="13831" width="17" style="8" customWidth="1"/>
    <col min="13832" max="13832" width="1.42578125" style="8" customWidth="1"/>
    <col min="13833" max="13833" width="8.140625" style="8" customWidth="1"/>
    <col min="13834" max="13834" width="7.7109375" style="8" customWidth="1"/>
    <col min="13835" max="13835" width="7.85546875" style="8" customWidth="1"/>
    <col min="13836" max="14078" width="6.85546875" style="8"/>
    <col min="14079" max="14079" width="1.5703125" style="8" customWidth="1"/>
    <col min="14080" max="14080" width="4.28515625" style="8" customWidth="1"/>
    <col min="14081" max="14081" width="0.28515625" style="8" customWidth="1"/>
    <col min="14082" max="14082" width="6.28515625" style="8" customWidth="1"/>
    <col min="14083" max="14083" width="36.5703125" style="8" customWidth="1"/>
    <col min="14084" max="14084" width="18.28515625" style="8" customWidth="1"/>
    <col min="14085" max="14087" width="17" style="8" customWidth="1"/>
    <col min="14088" max="14088" width="1.42578125" style="8" customWidth="1"/>
    <col min="14089" max="14089" width="8.140625" style="8" customWidth="1"/>
    <col min="14090" max="14090" width="7.7109375" style="8" customWidth="1"/>
    <col min="14091" max="14091" width="7.85546875" style="8" customWidth="1"/>
    <col min="14092" max="14334" width="6.85546875" style="8"/>
    <col min="14335" max="14335" width="1.5703125" style="8" customWidth="1"/>
    <col min="14336" max="14336" width="4.28515625" style="8" customWidth="1"/>
    <col min="14337" max="14337" width="0.28515625" style="8" customWidth="1"/>
    <col min="14338" max="14338" width="6.28515625" style="8" customWidth="1"/>
    <col min="14339" max="14339" width="36.5703125" style="8" customWidth="1"/>
    <col min="14340" max="14340" width="18.28515625" style="8" customWidth="1"/>
    <col min="14341" max="14343" width="17" style="8" customWidth="1"/>
    <col min="14344" max="14344" width="1.42578125" style="8" customWidth="1"/>
    <col min="14345" max="14345" width="8.140625" style="8" customWidth="1"/>
    <col min="14346" max="14346" width="7.7109375" style="8" customWidth="1"/>
    <col min="14347" max="14347" width="7.85546875" style="8" customWidth="1"/>
    <col min="14348" max="14590" width="6.85546875" style="8"/>
    <col min="14591" max="14591" width="1.5703125" style="8" customWidth="1"/>
    <col min="14592" max="14592" width="4.28515625" style="8" customWidth="1"/>
    <col min="14593" max="14593" width="0.28515625" style="8" customWidth="1"/>
    <col min="14594" max="14594" width="6.28515625" style="8" customWidth="1"/>
    <col min="14595" max="14595" width="36.5703125" style="8" customWidth="1"/>
    <col min="14596" max="14596" width="18.28515625" style="8" customWidth="1"/>
    <col min="14597" max="14599" width="17" style="8" customWidth="1"/>
    <col min="14600" max="14600" width="1.42578125" style="8" customWidth="1"/>
    <col min="14601" max="14601" width="8.140625" style="8" customWidth="1"/>
    <col min="14602" max="14602" width="7.7109375" style="8" customWidth="1"/>
    <col min="14603" max="14603" width="7.85546875" style="8" customWidth="1"/>
    <col min="14604" max="14846" width="6.85546875" style="8"/>
    <col min="14847" max="14847" width="1.5703125" style="8" customWidth="1"/>
    <col min="14848" max="14848" width="4.28515625" style="8" customWidth="1"/>
    <col min="14849" max="14849" width="0.28515625" style="8" customWidth="1"/>
    <col min="14850" max="14850" width="6.28515625" style="8" customWidth="1"/>
    <col min="14851" max="14851" width="36.5703125" style="8" customWidth="1"/>
    <col min="14852" max="14852" width="18.28515625" style="8" customWidth="1"/>
    <col min="14853" max="14855" width="17" style="8" customWidth="1"/>
    <col min="14856" max="14856" width="1.42578125" style="8" customWidth="1"/>
    <col min="14857" max="14857" width="8.140625" style="8" customWidth="1"/>
    <col min="14858" max="14858" width="7.7109375" style="8" customWidth="1"/>
    <col min="14859" max="14859" width="7.85546875" style="8" customWidth="1"/>
    <col min="14860" max="15102" width="6.85546875" style="8"/>
    <col min="15103" max="15103" width="1.5703125" style="8" customWidth="1"/>
    <col min="15104" max="15104" width="4.28515625" style="8" customWidth="1"/>
    <col min="15105" max="15105" width="0.28515625" style="8" customWidth="1"/>
    <col min="15106" max="15106" width="6.28515625" style="8" customWidth="1"/>
    <col min="15107" max="15107" width="36.5703125" style="8" customWidth="1"/>
    <col min="15108" max="15108" width="18.28515625" style="8" customWidth="1"/>
    <col min="15109" max="15111" width="17" style="8" customWidth="1"/>
    <col min="15112" max="15112" width="1.42578125" style="8" customWidth="1"/>
    <col min="15113" max="15113" width="8.140625" style="8" customWidth="1"/>
    <col min="15114" max="15114" width="7.7109375" style="8" customWidth="1"/>
    <col min="15115" max="15115" width="7.85546875" style="8" customWidth="1"/>
    <col min="15116" max="15358" width="6.85546875" style="8"/>
    <col min="15359" max="15359" width="1.5703125" style="8" customWidth="1"/>
    <col min="15360" max="15360" width="4.28515625" style="8" customWidth="1"/>
    <col min="15361" max="15361" width="0.28515625" style="8" customWidth="1"/>
    <col min="15362" max="15362" width="6.28515625" style="8" customWidth="1"/>
    <col min="15363" max="15363" width="36.5703125" style="8" customWidth="1"/>
    <col min="15364" max="15364" width="18.28515625" style="8" customWidth="1"/>
    <col min="15365" max="15367" width="17" style="8" customWidth="1"/>
    <col min="15368" max="15368" width="1.42578125" style="8" customWidth="1"/>
    <col min="15369" max="15369" width="8.140625" style="8" customWidth="1"/>
    <col min="15370" max="15370" width="7.7109375" style="8" customWidth="1"/>
    <col min="15371" max="15371" width="7.85546875" style="8" customWidth="1"/>
    <col min="15372" max="15614" width="6.85546875" style="8"/>
    <col min="15615" max="15615" width="1.5703125" style="8" customWidth="1"/>
    <col min="15616" max="15616" width="4.28515625" style="8" customWidth="1"/>
    <col min="15617" max="15617" width="0.28515625" style="8" customWidth="1"/>
    <col min="15618" max="15618" width="6.28515625" style="8" customWidth="1"/>
    <col min="15619" max="15619" width="36.5703125" style="8" customWidth="1"/>
    <col min="15620" max="15620" width="18.28515625" style="8" customWidth="1"/>
    <col min="15621" max="15623" width="17" style="8" customWidth="1"/>
    <col min="15624" max="15624" width="1.42578125" style="8" customWidth="1"/>
    <col min="15625" max="15625" width="8.140625" style="8" customWidth="1"/>
    <col min="15626" max="15626" width="7.7109375" style="8" customWidth="1"/>
    <col min="15627" max="15627" width="7.85546875" style="8" customWidth="1"/>
    <col min="15628" max="15870" width="6.85546875" style="8"/>
    <col min="15871" max="15871" width="1.5703125" style="8" customWidth="1"/>
    <col min="15872" max="15872" width="4.28515625" style="8" customWidth="1"/>
    <col min="15873" max="15873" width="0.28515625" style="8" customWidth="1"/>
    <col min="15874" max="15874" width="6.28515625" style="8" customWidth="1"/>
    <col min="15875" max="15875" width="36.5703125" style="8" customWidth="1"/>
    <col min="15876" max="15876" width="18.28515625" style="8" customWidth="1"/>
    <col min="15877" max="15879" width="17" style="8" customWidth="1"/>
    <col min="15880" max="15880" width="1.42578125" style="8" customWidth="1"/>
    <col min="15881" max="15881" width="8.140625" style="8" customWidth="1"/>
    <col min="15882" max="15882" width="7.7109375" style="8" customWidth="1"/>
    <col min="15883" max="15883" width="7.85546875" style="8" customWidth="1"/>
    <col min="15884" max="16126" width="6.85546875" style="8"/>
    <col min="16127" max="16127" width="1.5703125" style="8" customWidth="1"/>
    <col min="16128" max="16128" width="4.28515625" style="8" customWidth="1"/>
    <col min="16129" max="16129" width="0.28515625" style="8" customWidth="1"/>
    <col min="16130" max="16130" width="6.28515625" style="8" customWidth="1"/>
    <col min="16131" max="16131" width="36.5703125" style="8" customWidth="1"/>
    <col min="16132" max="16132" width="18.28515625" style="8" customWidth="1"/>
    <col min="16133" max="16135" width="17" style="8" customWidth="1"/>
    <col min="16136" max="16136" width="1.42578125" style="8" customWidth="1"/>
    <col min="16137" max="16137" width="8.140625" style="8" customWidth="1"/>
    <col min="16138" max="16138" width="7.7109375" style="8" customWidth="1"/>
    <col min="16139" max="16139" width="7.85546875" style="8" customWidth="1"/>
    <col min="16140" max="16384" width="6.85546875" style="8"/>
  </cols>
  <sheetData>
    <row r="1" spans="1:14" s="11" customFormat="1" ht="17.100000000000001" customHeight="1" x14ac:dyDescent="0.2">
      <c r="A1" s="395" t="s">
        <v>538</v>
      </c>
      <c r="B1" s="395"/>
      <c r="C1" s="395"/>
      <c r="D1" s="395"/>
      <c r="E1" s="395"/>
      <c r="F1" s="55">
        <v>16553898.550000001</v>
      </c>
      <c r="G1" s="10">
        <v>36133900</v>
      </c>
      <c r="H1" s="55">
        <v>11004879.560000001</v>
      </c>
      <c r="I1" s="10">
        <f>AVERAGE(H1/F1)*100</f>
        <v>66.479080603040188</v>
      </c>
      <c r="J1" s="10">
        <f>AVERAGE(H1/G1)*100</f>
        <v>30.455831117039679</v>
      </c>
    </row>
    <row r="2" spans="1:14" s="13" customFormat="1" ht="15" customHeight="1" x14ac:dyDescent="0.2">
      <c r="A2" s="396" t="s">
        <v>539</v>
      </c>
      <c r="B2" s="396"/>
      <c r="C2" s="397" t="s">
        <v>650</v>
      </c>
      <c r="D2" s="397"/>
      <c r="E2" s="397"/>
      <c r="F2" s="12" t="s">
        <v>888</v>
      </c>
      <c r="G2" s="12" t="s">
        <v>894</v>
      </c>
      <c r="H2" s="12" t="s">
        <v>895</v>
      </c>
      <c r="I2" s="65" t="s">
        <v>896</v>
      </c>
      <c r="J2" s="65" t="s">
        <v>897</v>
      </c>
    </row>
    <row r="3" spans="1:14" s="22" customFormat="1" ht="23.1" customHeight="1" x14ac:dyDescent="0.2">
      <c r="A3" s="399" t="s">
        <v>42</v>
      </c>
      <c r="B3" s="399"/>
      <c r="C3" s="399"/>
      <c r="D3" s="402" t="s">
        <v>651</v>
      </c>
      <c r="E3" s="402"/>
      <c r="F3" s="21">
        <v>7759143.7400000002</v>
      </c>
      <c r="G3" s="21">
        <v>27519700</v>
      </c>
      <c r="H3" s="21">
        <v>10536059.449999999</v>
      </c>
      <c r="I3" s="21">
        <f>AVERAGE(H3/F3)*100</f>
        <v>135.78894531473134</v>
      </c>
      <c r="J3" s="21">
        <f>AVERAGE(H3/G3)*100</f>
        <v>38.285517102293994</v>
      </c>
    </row>
    <row r="4" spans="1:14" s="23" customFormat="1" ht="14.1" customHeight="1" x14ac:dyDescent="0.2">
      <c r="A4" s="382" t="s">
        <v>338</v>
      </c>
      <c r="B4" s="382"/>
      <c r="C4" s="382"/>
      <c r="D4" s="383" t="s">
        <v>652</v>
      </c>
      <c r="E4" s="383"/>
      <c r="F4" s="117">
        <v>1687793.97</v>
      </c>
      <c r="G4" s="117">
        <v>5793923</v>
      </c>
      <c r="H4" s="117">
        <f>SUM(H5+H7+H9)</f>
        <v>2624213.9</v>
      </c>
      <c r="I4" s="126">
        <f t="shared" ref="I4:I15" si="0">AVERAGE(H4/F4)*100</f>
        <v>155.48188621624237</v>
      </c>
      <c r="J4" s="126">
        <f>AVERAGE(H4/G4)*100</f>
        <v>45.292522872671938</v>
      </c>
      <c r="L4" s="24"/>
    </row>
    <row r="5" spans="1:14" s="23" customFormat="1" ht="14.1" customHeight="1" x14ac:dyDescent="0.2">
      <c r="A5" s="382" t="s">
        <v>357</v>
      </c>
      <c r="B5" s="382"/>
      <c r="C5" s="382"/>
      <c r="D5" s="383" t="s">
        <v>653</v>
      </c>
      <c r="E5" s="383"/>
      <c r="F5" s="117">
        <v>1324931.22</v>
      </c>
      <c r="G5" s="117">
        <v>4820801</v>
      </c>
      <c r="H5" s="117">
        <v>2191183.13</v>
      </c>
      <c r="I5" s="126">
        <f t="shared" si="0"/>
        <v>165.3808965268401</v>
      </c>
      <c r="J5" s="126">
        <f>AVERAGE(H5/G5)*100</f>
        <v>45.452677469988906</v>
      </c>
    </row>
    <row r="6" spans="1:14" s="13" customFormat="1" ht="14.1" customHeight="1" x14ac:dyDescent="0.2">
      <c r="A6" s="118"/>
      <c r="B6" s="119" t="s">
        <v>444</v>
      </c>
      <c r="C6" s="384" t="s">
        <v>654</v>
      </c>
      <c r="D6" s="384"/>
      <c r="E6" s="384"/>
      <c r="F6" s="131">
        <v>1324931.22</v>
      </c>
      <c r="G6" s="120"/>
      <c r="H6" s="131">
        <v>2191183.13</v>
      </c>
      <c r="I6" s="124">
        <f t="shared" si="0"/>
        <v>165.3808965268401</v>
      </c>
      <c r="J6" s="125"/>
    </row>
    <row r="7" spans="1:14" s="23" customFormat="1" ht="14.1" customHeight="1" x14ac:dyDescent="0.2">
      <c r="A7" s="382" t="s">
        <v>358</v>
      </c>
      <c r="B7" s="382"/>
      <c r="C7" s="382"/>
      <c r="D7" s="383" t="s">
        <v>655</v>
      </c>
      <c r="E7" s="383"/>
      <c r="F7" s="132">
        <v>0</v>
      </c>
      <c r="G7" s="117">
        <v>252900</v>
      </c>
      <c r="H7" s="132">
        <v>116548.94</v>
      </c>
      <c r="I7" s="126">
        <v>0</v>
      </c>
      <c r="J7" s="126">
        <f>AVERAGE(H7/G7)*100</f>
        <v>46.084990114669836</v>
      </c>
    </row>
    <row r="8" spans="1:14" s="13" customFormat="1" ht="14.1" customHeight="1" x14ac:dyDescent="0.2">
      <c r="A8" s="118"/>
      <c r="B8" s="119" t="s">
        <v>456</v>
      </c>
      <c r="C8" s="384" t="s">
        <v>655</v>
      </c>
      <c r="D8" s="384"/>
      <c r="E8" s="384"/>
      <c r="F8" s="131">
        <v>0</v>
      </c>
      <c r="G8" s="120"/>
      <c r="H8" s="131">
        <v>116548.94</v>
      </c>
      <c r="I8" s="124">
        <v>0</v>
      </c>
      <c r="J8" s="125"/>
    </row>
    <row r="9" spans="1:14" s="23" customFormat="1" ht="14.1" customHeight="1" x14ac:dyDescent="0.2">
      <c r="A9" s="382" t="s">
        <v>359</v>
      </c>
      <c r="B9" s="382"/>
      <c r="C9" s="382"/>
      <c r="D9" s="383" t="s">
        <v>656</v>
      </c>
      <c r="E9" s="383"/>
      <c r="F9" s="132">
        <v>362862.75</v>
      </c>
      <c r="G9" s="117">
        <v>720222</v>
      </c>
      <c r="H9" s="132">
        <v>316481.83</v>
      </c>
      <c r="I9" s="126">
        <f t="shared" si="0"/>
        <v>87.218054209201696</v>
      </c>
      <c r="J9" s="126">
        <f>AVERAGE(H9/G9)*100</f>
        <v>43.94226085845753</v>
      </c>
    </row>
    <row r="10" spans="1:14" s="13" customFormat="1" ht="14.1" customHeight="1" x14ac:dyDescent="0.2">
      <c r="A10" s="119"/>
      <c r="B10" s="119" t="s">
        <v>848</v>
      </c>
      <c r="C10" s="384" t="s">
        <v>849</v>
      </c>
      <c r="D10" s="384"/>
      <c r="E10" s="384"/>
      <c r="F10" s="131">
        <v>105144.74</v>
      </c>
      <c r="G10" s="120"/>
      <c r="H10" s="131">
        <v>0</v>
      </c>
      <c r="I10" s="124">
        <f t="shared" si="0"/>
        <v>0</v>
      </c>
      <c r="J10" s="124"/>
      <c r="N10" s="25"/>
    </row>
    <row r="11" spans="1:14" s="13" customFormat="1" ht="14.1" customHeight="1" x14ac:dyDescent="0.2">
      <c r="A11" s="118"/>
      <c r="B11" s="119" t="s">
        <v>446</v>
      </c>
      <c r="C11" s="384" t="s">
        <v>657</v>
      </c>
      <c r="D11" s="384"/>
      <c r="E11" s="384"/>
      <c r="F11" s="131">
        <v>257718.01</v>
      </c>
      <c r="G11" s="120"/>
      <c r="H11" s="131">
        <v>316481.83</v>
      </c>
      <c r="I11" s="124">
        <f t="shared" si="0"/>
        <v>122.80159620974879</v>
      </c>
      <c r="J11" s="125"/>
    </row>
    <row r="12" spans="1:14" s="23" customFormat="1" ht="14.1" customHeight="1" x14ac:dyDescent="0.2">
      <c r="A12" s="382" t="s">
        <v>339</v>
      </c>
      <c r="B12" s="382"/>
      <c r="C12" s="382"/>
      <c r="D12" s="383" t="s">
        <v>658</v>
      </c>
      <c r="E12" s="383"/>
      <c r="F12" s="132">
        <v>3128509.11</v>
      </c>
      <c r="G12" s="117">
        <v>12648877</v>
      </c>
      <c r="H12" s="132">
        <f>SUM(H13+H18+H25+H35+H37)</f>
        <v>4549358.33</v>
      </c>
      <c r="I12" s="126">
        <f t="shared" si="0"/>
        <v>145.41617652505414</v>
      </c>
      <c r="J12" s="126">
        <f>AVERAGE(H12/G12)*100</f>
        <v>35.966499871885858</v>
      </c>
      <c r="L12" s="24"/>
    </row>
    <row r="13" spans="1:14" s="23" customFormat="1" ht="14.1" customHeight="1" x14ac:dyDescent="0.2">
      <c r="A13" s="382" t="s">
        <v>360</v>
      </c>
      <c r="B13" s="382"/>
      <c r="C13" s="382"/>
      <c r="D13" s="383" t="s">
        <v>659</v>
      </c>
      <c r="E13" s="383"/>
      <c r="F13" s="132">
        <v>50838</v>
      </c>
      <c r="G13" s="117">
        <v>270940</v>
      </c>
      <c r="H13" s="132">
        <f>SUM(H14:H17)</f>
        <v>92280.6</v>
      </c>
      <c r="I13" s="126">
        <f t="shared" si="0"/>
        <v>181.51894252330936</v>
      </c>
      <c r="J13" s="126">
        <f>AVERAGE(H13/G13)*100</f>
        <v>34.059422750424453</v>
      </c>
    </row>
    <row r="14" spans="1:14" s="13" customFormat="1" ht="14.1" customHeight="1" x14ac:dyDescent="0.2">
      <c r="A14" s="118"/>
      <c r="B14" s="119" t="s">
        <v>458</v>
      </c>
      <c r="C14" s="384" t="s">
        <v>660</v>
      </c>
      <c r="D14" s="384"/>
      <c r="E14" s="384"/>
      <c r="F14" s="131">
        <v>7102</v>
      </c>
      <c r="G14" s="120"/>
      <c r="H14" s="131">
        <v>1249.3399999999999</v>
      </c>
      <c r="I14" s="124">
        <f t="shared" si="0"/>
        <v>17.591382709096028</v>
      </c>
      <c r="J14" s="125"/>
    </row>
    <row r="15" spans="1:14" s="13" customFormat="1" ht="14.1" customHeight="1" x14ac:dyDescent="0.2">
      <c r="A15" s="118"/>
      <c r="B15" s="119" t="s">
        <v>460</v>
      </c>
      <c r="C15" s="392" t="s">
        <v>661</v>
      </c>
      <c r="D15" s="392"/>
      <c r="E15" s="392"/>
      <c r="F15" s="131">
        <v>43736</v>
      </c>
      <c r="G15" s="120"/>
      <c r="H15" s="131">
        <v>88210.77</v>
      </c>
      <c r="I15" s="124">
        <f t="shared" si="0"/>
        <v>201.68915767331259</v>
      </c>
      <c r="J15" s="125"/>
    </row>
    <row r="16" spans="1:14" s="13" customFormat="1" ht="14.1" customHeight="1" x14ac:dyDescent="0.2">
      <c r="A16" s="118"/>
      <c r="B16" s="119" t="s">
        <v>462</v>
      </c>
      <c r="C16" s="384" t="s">
        <v>662</v>
      </c>
      <c r="D16" s="384"/>
      <c r="E16" s="384"/>
      <c r="F16" s="131">
        <v>0</v>
      </c>
      <c r="G16" s="120"/>
      <c r="H16" s="131">
        <v>1739.49</v>
      </c>
      <c r="I16" s="124">
        <v>0</v>
      </c>
      <c r="J16" s="125"/>
    </row>
    <row r="17" spans="1:10" s="13" customFormat="1" ht="14.1" customHeight="1" x14ac:dyDescent="0.2">
      <c r="A17" s="118"/>
      <c r="B17" s="119" t="s">
        <v>525</v>
      </c>
      <c r="C17" s="384" t="s">
        <v>526</v>
      </c>
      <c r="D17" s="384"/>
      <c r="E17" s="384"/>
      <c r="F17" s="131">
        <v>0</v>
      </c>
      <c r="G17" s="120"/>
      <c r="H17" s="131">
        <v>1081</v>
      </c>
      <c r="I17" s="124">
        <v>0</v>
      </c>
      <c r="J17" s="125"/>
    </row>
    <row r="18" spans="1:10" s="23" customFormat="1" ht="14.1" customHeight="1" x14ac:dyDescent="0.2">
      <c r="A18" s="382" t="s">
        <v>361</v>
      </c>
      <c r="B18" s="382"/>
      <c r="C18" s="382"/>
      <c r="D18" s="383" t="s">
        <v>351</v>
      </c>
      <c r="E18" s="383"/>
      <c r="F18" s="132">
        <v>575856.32999999996</v>
      </c>
      <c r="G18" s="117">
        <v>1930237</v>
      </c>
      <c r="H18" s="132">
        <f>SUM(H19:H24)</f>
        <v>753260.73</v>
      </c>
      <c r="I18" s="126">
        <f>AVERAGE(H18/F18)*100</f>
        <v>130.80705911490111</v>
      </c>
      <c r="J18" s="126">
        <f>AVERAGE(H18/G18)*100</f>
        <v>39.024261269471054</v>
      </c>
    </row>
    <row r="19" spans="1:10" s="13" customFormat="1" ht="14.1" customHeight="1" x14ac:dyDescent="0.2">
      <c r="A19" s="118"/>
      <c r="B19" s="119" t="s">
        <v>440</v>
      </c>
      <c r="C19" s="392" t="s">
        <v>663</v>
      </c>
      <c r="D19" s="392"/>
      <c r="E19" s="392"/>
      <c r="F19" s="131">
        <v>53664.29</v>
      </c>
      <c r="G19" s="120"/>
      <c r="H19" s="131">
        <v>102549.12</v>
      </c>
      <c r="I19" s="124">
        <f>AVERAGE(H19/F19)*100</f>
        <v>191.09377949470681</v>
      </c>
      <c r="J19" s="125"/>
    </row>
    <row r="20" spans="1:10" s="13" customFormat="1" ht="14.1" customHeight="1" x14ac:dyDescent="0.2">
      <c r="A20" s="118"/>
      <c r="B20" s="119" t="s">
        <v>514</v>
      </c>
      <c r="C20" s="384" t="s">
        <v>664</v>
      </c>
      <c r="D20" s="384"/>
      <c r="E20" s="384"/>
      <c r="F20" s="120">
        <v>39478.129999999997</v>
      </c>
      <c r="G20" s="120"/>
      <c r="H20" s="120">
        <v>120538.27</v>
      </c>
      <c r="I20" s="124">
        <f t="shared" ref="I20:I24" si="1">AVERAGE(H20/F20)*100</f>
        <v>305.32922912002169</v>
      </c>
      <c r="J20" s="125"/>
    </row>
    <row r="21" spans="1:10" s="13" customFormat="1" ht="14.1" customHeight="1" x14ac:dyDescent="0.2">
      <c r="A21" s="118"/>
      <c r="B21" s="119" t="s">
        <v>464</v>
      </c>
      <c r="C21" s="384" t="s">
        <v>665</v>
      </c>
      <c r="D21" s="384"/>
      <c r="E21" s="384"/>
      <c r="F21" s="120">
        <v>463930.94</v>
      </c>
      <c r="G21" s="124"/>
      <c r="H21" s="120">
        <v>501607.61</v>
      </c>
      <c r="I21" s="124">
        <f t="shared" si="1"/>
        <v>108.1211807084908</v>
      </c>
      <c r="J21" s="125"/>
    </row>
    <row r="22" spans="1:10" s="13" customFormat="1" ht="14.1" customHeight="1" x14ac:dyDescent="0.2">
      <c r="A22" s="118"/>
      <c r="B22" s="119" t="s">
        <v>516</v>
      </c>
      <c r="C22" s="392" t="s">
        <v>666</v>
      </c>
      <c r="D22" s="392"/>
      <c r="E22" s="392"/>
      <c r="F22" s="120">
        <v>649</v>
      </c>
      <c r="G22" s="124"/>
      <c r="H22" s="120">
        <v>1100.9000000000001</v>
      </c>
      <c r="I22" s="124">
        <f t="shared" si="1"/>
        <v>169.63020030816642</v>
      </c>
      <c r="J22" s="125"/>
    </row>
    <row r="23" spans="1:10" s="13" customFormat="1" ht="14.1" customHeight="1" x14ac:dyDescent="0.2">
      <c r="A23" s="118"/>
      <c r="B23" s="119" t="s">
        <v>466</v>
      </c>
      <c r="C23" s="384" t="s">
        <v>667</v>
      </c>
      <c r="D23" s="384"/>
      <c r="E23" s="384"/>
      <c r="F23" s="120">
        <v>16815.47</v>
      </c>
      <c r="G23" s="124"/>
      <c r="H23" s="120">
        <v>22387.1</v>
      </c>
      <c r="I23" s="124">
        <f t="shared" si="1"/>
        <v>133.13395343692443</v>
      </c>
      <c r="J23" s="125"/>
    </row>
    <row r="24" spans="1:10" s="13" customFormat="1" ht="14.1" customHeight="1" x14ac:dyDescent="0.2">
      <c r="A24" s="118"/>
      <c r="B24" s="119" t="s">
        <v>468</v>
      </c>
      <c r="C24" s="384" t="s">
        <v>668</v>
      </c>
      <c r="D24" s="384"/>
      <c r="E24" s="384"/>
      <c r="F24" s="120">
        <v>1318.5</v>
      </c>
      <c r="G24" s="120"/>
      <c r="H24" s="120">
        <v>5077.7299999999996</v>
      </c>
      <c r="I24" s="124">
        <f t="shared" si="1"/>
        <v>385.11414486158509</v>
      </c>
      <c r="J24" s="125"/>
    </row>
    <row r="25" spans="1:10" s="23" customFormat="1" ht="14.1" customHeight="1" x14ac:dyDescent="0.2">
      <c r="A25" s="382" t="s">
        <v>362</v>
      </c>
      <c r="B25" s="382"/>
      <c r="C25" s="382"/>
      <c r="D25" s="383" t="s">
        <v>669</v>
      </c>
      <c r="E25" s="383"/>
      <c r="F25" s="117">
        <v>2043130.48</v>
      </c>
      <c r="G25" s="117">
        <v>8970650</v>
      </c>
      <c r="H25" s="117">
        <f>SUM(H26:H34)</f>
        <v>2965774.03</v>
      </c>
      <c r="I25" s="126">
        <f>AVERAGE(H25/F25)*100</f>
        <v>145.15832733306391</v>
      </c>
      <c r="J25" s="126">
        <f>AVERAGE(H25/G25)*100</f>
        <v>33.060859915390743</v>
      </c>
    </row>
    <row r="26" spans="1:10" s="13" customFormat="1" ht="14.1" customHeight="1" x14ac:dyDescent="0.2">
      <c r="A26" s="118"/>
      <c r="B26" s="119" t="s">
        <v>470</v>
      </c>
      <c r="C26" s="384" t="s">
        <v>670</v>
      </c>
      <c r="D26" s="384"/>
      <c r="E26" s="384"/>
      <c r="F26" s="120">
        <v>66424.02</v>
      </c>
      <c r="G26" s="120"/>
      <c r="H26" s="120">
        <v>78101.06</v>
      </c>
      <c r="I26" s="124">
        <f>AVERAGE(H26/F26)*100</f>
        <v>117.57954426726957</v>
      </c>
      <c r="J26" s="124"/>
    </row>
    <row r="27" spans="1:10" s="13" customFormat="1" ht="14.1" customHeight="1" x14ac:dyDescent="0.2">
      <c r="A27" s="118"/>
      <c r="B27" s="119" t="s">
        <v>472</v>
      </c>
      <c r="C27" s="392" t="s">
        <v>671</v>
      </c>
      <c r="D27" s="392"/>
      <c r="E27" s="392"/>
      <c r="F27" s="120">
        <v>1228537.9099999999</v>
      </c>
      <c r="G27" s="120"/>
      <c r="H27" s="120">
        <v>2083725.02</v>
      </c>
      <c r="I27" s="124">
        <f t="shared" ref="I27:I34" si="2">AVERAGE(H27/F27)*100</f>
        <v>169.61015228256164</v>
      </c>
      <c r="J27" s="124"/>
    </row>
    <row r="28" spans="1:10" s="13" customFormat="1" ht="14.1" customHeight="1" x14ac:dyDescent="0.2">
      <c r="A28" s="118"/>
      <c r="B28" s="119" t="s">
        <v>442</v>
      </c>
      <c r="C28" s="384" t="s">
        <v>672</v>
      </c>
      <c r="D28" s="384"/>
      <c r="E28" s="384"/>
      <c r="F28" s="120">
        <v>189654.11</v>
      </c>
      <c r="G28" s="120"/>
      <c r="H28" s="120">
        <v>202624.69</v>
      </c>
      <c r="I28" s="124">
        <f t="shared" si="2"/>
        <v>106.83907140214363</v>
      </c>
      <c r="J28" s="124"/>
    </row>
    <row r="29" spans="1:10" s="13" customFormat="1" ht="14.1" customHeight="1" x14ac:dyDescent="0.2">
      <c r="A29" s="118"/>
      <c r="B29" s="119" t="s">
        <v>474</v>
      </c>
      <c r="C29" s="384" t="s">
        <v>673</v>
      </c>
      <c r="D29" s="384"/>
      <c r="E29" s="384"/>
      <c r="F29" s="120">
        <v>95415.52</v>
      </c>
      <c r="G29" s="120"/>
      <c r="H29" s="120">
        <v>92717.87</v>
      </c>
      <c r="I29" s="124">
        <f t="shared" si="2"/>
        <v>97.17273458238239</v>
      </c>
      <c r="J29" s="124"/>
    </row>
    <row r="30" spans="1:10" s="13" customFormat="1" ht="14.1" customHeight="1" x14ac:dyDescent="0.2">
      <c r="A30" s="118"/>
      <c r="B30" s="119" t="s">
        <v>476</v>
      </c>
      <c r="C30" s="384" t="s">
        <v>674</v>
      </c>
      <c r="D30" s="384"/>
      <c r="E30" s="384"/>
      <c r="F30" s="120">
        <v>41119.370000000003</v>
      </c>
      <c r="G30" s="120"/>
      <c r="H30" s="120">
        <v>40798.800000000003</v>
      </c>
      <c r="I30" s="124">
        <f t="shared" si="2"/>
        <v>99.220391752110999</v>
      </c>
      <c r="J30" s="124"/>
    </row>
    <row r="31" spans="1:10" s="13" customFormat="1" ht="14.1" customHeight="1" x14ac:dyDescent="0.2">
      <c r="A31" s="118"/>
      <c r="B31" s="119" t="s">
        <v>527</v>
      </c>
      <c r="C31" s="384" t="s">
        <v>675</v>
      </c>
      <c r="D31" s="384"/>
      <c r="E31" s="384"/>
      <c r="F31" s="120">
        <v>5782.96</v>
      </c>
      <c r="G31" s="120"/>
      <c r="H31" s="120">
        <v>6777.2</v>
      </c>
      <c r="I31" s="124">
        <f t="shared" si="2"/>
        <v>117.19257957862411</v>
      </c>
      <c r="J31" s="124"/>
    </row>
    <row r="32" spans="1:10" s="13" customFormat="1" ht="14.1" customHeight="1" x14ac:dyDescent="0.2">
      <c r="A32" s="118"/>
      <c r="B32" s="119" t="s">
        <v>448</v>
      </c>
      <c r="C32" s="384" t="s">
        <v>676</v>
      </c>
      <c r="D32" s="384"/>
      <c r="E32" s="384"/>
      <c r="F32" s="120">
        <v>87553.76</v>
      </c>
      <c r="G32" s="120"/>
      <c r="H32" s="120">
        <v>120652.15</v>
      </c>
      <c r="I32" s="124">
        <f t="shared" si="2"/>
        <v>137.80350495512701</v>
      </c>
      <c r="J32" s="124"/>
    </row>
    <row r="33" spans="1:12" s="13" customFormat="1" ht="14.1" customHeight="1" x14ac:dyDescent="0.2">
      <c r="A33" s="118"/>
      <c r="B33" s="119" t="s">
        <v>478</v>
      </c>
      <c r="C33" s="384" t="s">
        <v>677</v>
      </c>
      <c r="D33" s="384"/>
      <c r="E33" s="384"/>
      <c r="F33" s="120">
        <v>48486.26</v>
      </c>
      <c r="G33" s="120"/>
      <c r="H33" s="120">
        <v>44486.44</v>
      </c>
      <c r="I33" s="124">
        <f t="shared" si="2"/>
        <v>91.75061141032532</v>
      </c>
      <c r="J33" s="124"/>
    </row>
    <row r="34" spans="1:12" s="13" customFormat="1" ht="14.1" customHeight="1" x14ac:dyDescent="0.2">
      <c r="A34" s="118"/>
      <c r="B34" s="119" t="s">
        <v>450</v>
      </c>
      <c r="C34" s="384" t="s">
        <v>678</v>
      </c>
      <c r="D34" s="384"/>
      <c r="E34" s="384"/>
      <c r="F34" s="120">
        <v>280156.57</v>
      </c>
      <c r="G34" s="120"/>
      <c r="H34" s="120">
        <v>295890.8</v>
      </c>
      <c r="I34" s="124">
        <f t="shared" si="2"/>
        <v>105.61622738313794</v>
      </c>
      <c r="J34" s="124"/>
    </row>
    <row r="35" spans="1:12" s="23" customFormat="1" ht="14.1" customHeight="1" x14ac:dyDescent="0.2">
      <c r="A35" s="382" t="s">
        <v>381</v>
      </c>
      <c r="B35" s="382"/>
      <c r="C35" s="382"/>
      <c r="D35" s="387" t="s">
        <v>17</v>
      </c>
      <c r="E35" s="387"/>
      <c r="F35" s="117">
        <v>0</v>
      </c>
      <c r="G35" s="117">
        <v>20000</v>
      </c>
      <c r="H35" s="117">
        <v>0</v>
      </c>
      <c r="I35" s="126">
        <v>0</v>
      </c>
      <c r="J35" s="126">
        <f>AVERAGE(H35/G35)*100</f>
        <v>0</v>
      </c>
    </row>
    <row r="36" spans="1:12" s="13" customFormat="1" ht="14.1" customHeight="1" x14ac:dyDescent="0.2">
      <c r="A36" s="118"/>
      <c r="B36" s="119" t="s">
        <v>480</v>
      </c>
      <c r="C36" s="392" t="s">
        <v>679</v>
      </c>
      <c r="D36" s="392"/>
      <c r="E36" s="392"/>
      <c r="F36" s="120">
        <v>0</v>
      </c>
      <c r="G36" s="120"/>
      <c r="H36" s="120">
        <v>0</v>
      </c>
      <c r="I36" s="124">
        <v>0</v>
      </c>
      <c r="J36" s="133"/>
    </row>
    <row r="37" spans="1:12" s="23" customFormat="1" ht="14.1" customHeight="1" x14ac:dyDescent="0.2">
      <c r="A37" s="382" t="s">
        <v>347</v>
      </c>
      <c r="B37" s="382"/>
      <c r="C37" s="382"/>
      <c r="D37" s="383" t="s">
        <v>348</v>
      </c>
      <c r="E37" s="383"/>
      <c r="F37" s="117">
        <v>458684.3</v>
      </c>
      <c r="G37" s="117">
        <v>1457050</v>
      </c>
      <c r="H37" s="117">
        <f>SUM(H38:H42)</f>
        <v>738042.97</v>
      </c>
      <c r="I37" s="126">
        <f>AVERAGE(H37/F37)*100</f>
        <v>160.90434531986381</v>
      </c>
      <c r="J37" s="126">
        <f>AVERAGE(H37/G37)*100</f>
        <v>50.653235647369691</v>
      </c>
      <c r="L37" s="24"/>
    </row>
    <row r="38" spans="1:12" s="13" customFormat="1" ht="14.1" customHeight="1" x14ac:dyDescent="0.2">
      <c r="A38" s="118"/>
      <c r="B38" s="119" t="s">
        <v>431</v>
      </c>
      <c r="C38" s="393" t="s">
        <v>680</v>
      </c>
      <c r="D38" s="393"/>
      <c r="E38" s="393"/>
      <c r="F38" s="120">
        <v>148018.98000000001</v>
      </c>
      <c r="G38" s="120"/>
      <c r="H38" s="120">
        <v>355259.02</v>
      </c>
      <c r="I38" s="124">
        <f>AVERAGE(H38/F38)*100</f>
        <v>240.00909883313614</v>
      </c>
      <c r="J38" s="133"/>
    </row>
    <row r="39" spans="1:12" s="13" customFormat="1" ht="14.1" customHeight="1" x14ac:dyDescent="0.2">
      <c r="A39" s="118"/>
      <c r="B39" s="119" t="s">
        <v>433</v>
      </c>
      <c r="C39" s="384" t="s">
        <v>681</v>
      </c>
      <c r="D39" s="384"/>
      <c r="E39" s="384"/>
      <c r="F39" s="120">
        <v>42003.66</v>
      </c>
      <c r="G39" s="120"/>
      <c r="H39" s="120">
        <v>50755.72</v>
      </c>
      <c r="I39" s="124">
        <f t="shared" ref="I39:I52" si="3">AVERAGE(H39/F39)*100</f>
        <v>120.83642234986189</v>
      </c>
      <c r="J39" s="133"/>
    </row>
    <row r="40" spans="1:12" s="13" customFormat="1" ht="14.1" customHeight="1" x14ac:dyDescent="0.2">
      <c r="A40" s="118"/>
      <c r="B40" s="119" t="s">
        <v>452</v>
      </c>
      <c r="C40" s="384" t="s">
        <v>682</v>
      </c>
      <c r="D40" s="384"/>
      <c r="E40" s="384"/>
      <c r="F40" s="120">
        <v>43789.17</v>
      </c>
      <c r="G40" s="120"/>
      <c r="H40" s="120">
        <v>66519.5</v>
      </c>
      <c r="I40" s="124">
        <f t="shared" si="3"/>
        <v>151.90856551973926</v>
      </c>
      <c r="J40" s="133"/>
    </row>
    <row r="41" spans="1:12" s="13" customFormat="1" ht="14.1" customHeight="1" x14ac:dyDescent="0.2">
      <c r="A41" s="118"/>
      <c r="B41" s="119" t="s">
        <v>435</v>
      </c>
      <c r="C41" s="384" t="s">
        <v>683</v>
      </c>
      <c r="D41" s="384"/>
      <c r="E41" s="384"/>
      <c r="F41" s="120">
        <v>7745.48</v>
      </c>
      <c r="G41" s="120"/>
      <c r="H41" s="120">
        <v>7234.15</v>
      </c>
      <c r="I41" s="124">
        <f t="shared" si="3"/>
        <v>93.398343291829562</v>
      </c>
      <c r="J41" s="133"/>
    </row>
    <row r="42" spans="1:12" s="13" customFormat="1" ht="14.1" customHeight="1" x14ac:dyDescent="0.2">
      <c r="A42" s="118"/>
      <c r="B42" s="119" t="s">
        <v>438</v>
      </c>
      <c r="C42" s="384" t="s">
        <v>348</v>
      </c>
      <c r="D42" s="384"/>
      <c r="E42" s="384"/>
      <c r="F42" s="120">
        <v>216677.01</v>
      </c>
      <c r="G42" s="120"/>
      <c r="H42" s="120">
        <v>258274.58</v>
      </c>
      <c r="I42" s="124">
        <f t="shared" si="3"/>
        <v>119.19796198036883</v>
      </c>
      <c r="J42" s="133"/>
      <c r="L42" s="25"/>
    </row>
    <row r="43" spans="1:12" s="23" customFormat="1" ht="14.1" customHeight="1" x14ac:dyDescent="0.2">
      <c r="A43" s="382" t="s">
        <v>340</v>
      </c>
      <c r="B43" s="382"/>
      <c r="C43" s="382"/>
      <c r="D43" s="383" t="s">
        <v>684</v>
      </c>
      <c r="E43" s="383"/>
      <c r="F43" s="117">
        <v>48780.3</v>
      </c>
      <c r="G43" s="117">
        <v>187900</v>
      </c>
      <c r="H43" s="117">
        <f>SUM(H44+H46)</f>
        <v>77562.78</v>
      </c>
      <c r="I43" s="126">
        <f t="shared" si="3"/>
        <v>159.004311166598</v>
      </c>
      <c r="J43" s="126">
        <f>AVERAGE(H43/G43)*100</f>
        <v>41.278754656732303</v>
      </c>
    </row>
    <row r="44" spans="1:12" s="23" customFormat="1" ht="14.1" customHeight="1" x14ac:dyDescent="0.2">
      <c r="A44" s="382" t="s">
        <v>839</v>
      </c>
      <c r="B44" s="382"/>
      <c r="C44" s="382"/>
      <c r="D44" s="383" t="s">
        <v>840</v>
      </c>
      <c r="E44" s="383"/>
      <c r="F44" s="117">
        <v>0</v>
      </c>
      <c r="G44" s="117">
        <v>150000</v>
      </c>
      <c r="H44" s="117">
        <v>65136.29</v>
      </c>
      <c r="I44" s="126">
        <v>0</v>
      </c>
      <c r="J44" s="126">
        <f>AVERAGE(H44/G44)*100</f>
        <v>43.424193333333335</v>
      </c>
    </row>
    <row r="45" spans="1:12" s="67" customFormat="1" ht="25.5" customHeight="1" x14ac:dyDescent="0.2">
      <c r="A45" s="134"/>
      <c r="B45" s="135">
        <v>3422</v>
      </c>
      <c r="C45" s="134"/>
      <c r="D45" s="401" t="s">
        <v>841</v>
      </c>
      <c r="E45" s="401"/>
      <c r="F45" s="136">
        <v>0</v>
      </c>
      <c r="G45" s="127"/>
      <c r="H45" s="136">
        <v>65136.29</v>
      </c>
      <c r="I45" s="137">
        <v>0</v>
      </c>
      <c r="J45" s="128"/>
    </row>
    <row r="46" spans="1:12" s="23" customFormat="1" ht="14.1" customHeight="1" x14ac:dyDescent="0.2">
      <c r="A46" s="382" t="s">
        <v>365</v>
      </c>
      <c r="B46" s="382"/>
      <c r="C46" s="382"/>
      <c r="D46" s="383" t="s">
        <v>685</v>
      </c>
      <c r="E46" s="383"/>
      <c r="F46" s="117">
        <v>48780.3</v>
      </c>
      <c r="G46" s="117">
        <v>37900</v>
      </c>
      <c r="H46" s="117">
        <f>SUM(H47:H49)</f>
        <v>12426.49</v>
      </c>
      <c r="I46" s="126">
        <f t="shared" si="3"/>
        <v>25.474402576449918</v>
      </c>
      <c r="J46" s="126">
        <f>AVERAGE(H46/G46)*100</f>
        <v>32.787572559366758</v>
      </c>
    </row>
    <row r="47" spans="1:12" s="13" customFormat="1" ht="14.1" customHeight="1" x14ac:dyDescent="0.2">
      <c r="A47" s="118"/>
      <c r="B47" s="119" t="s">
        <v>482</v>
      </c>
      <c r="C47" s="392" t="s">
        <v>686</v>
      </c>
      <c r="D47" s="392"/>
      <c r="E47" s="392"/>
      <c r="F47" s="120">
        <v>6917.02</v>
      </c>
      <c r="G47" s="120"/>
      <c r="H47" s="120">
        <v>9353.34</v>
      </c>
      <c r="I47" s="124">
        <f t="shared" si="3"/>
        <v>135.22210431659875</v>
      </c>
      <c r="J47" s="133"/>
    </row>
    <row r="48" spans="1:12" s="13" customFormat="1" ht="14.1" customHeight="1" x14ac:dyDescent="0.2">
      <c r="A48" s="118"/>
      <c r="B48" s="119" t="s">
        <v>484</v>
      </c>
      <c r="C48" s="384" t="s">
        <v>687</v>
      </c>
      <c r="D48" s="384"/>
      <c r="E48" s="384"/>
      <c r="F48" s="120">
        <v>267.26</v>
      </c>
      <c r="G48" s="120"/>
      <c r="H48" s="120">
        <v>261.06</v>
      </c>
      <c r="I48" s="124">
        <f t="shared" si="3"/>
        <v>97.680161640350221</v>
      </c>
      <c r="J48" s="133"/>
    </row>
    <row r="49" spans="1:10" s="13" customFormat="1" ht="14.1" customHeight="1" x14ac:dyDescent="0.2">
      <c r="A49" s="118"/>
      <c r="B49" s="119" t="s">
        <v>486</v>
      </c>
      <c r="C49" s="384" t="s">
        <v>688</v>
      </c>
      <c r="D49" s="384"/>
      <c r="E49" s="384"/>
      <c r="F49" s="120">
        <v>41596.019999999997</v>
      </c>
      <c r="G49" s="120"/>
      <c r="H49" s="120">
        <v>2812.09</v>
      </c>
      <c r="I49" s="124">
        <f t="shared" si="3"/>
        <v>6.7604785265513385</v>
      </c>
      <c r="J49" s="133"/>
    </row>
    <row r="50" spans="1:10" s="23" customFormat="1" ht="14.1" customHeight="1" x14ac:dyDescent="0.2">
      <c r="A50" s="382" t="s">
        <v>689</v>
      </c>
      <c r="B50" s="382"/>
      <c r="C50" s="382"/>
      <c r="D50" s="383" t="s">
        <v>690</v>
      </c>
      <c r="E50" s="383"/>
      <c r="F50" s="117">
        <v>623430</v>
      </c>
      <c r="G50" s="117">
        <v>1765000</v>
      </c>
      <c r="H50" s="117">
        <f>SUM(H51+H53)</f>
        <v>1055712</v>
      </c>
      <c r="I50" s="126">
        <f t="shared" si="3"/>
        <v>169.33930032240988</v>
      </c>
      <c r="J50" s="126">
        <f>AVERAGE(H50/G50)*100</f>
        <v>59.813711048158638</v>
      </c>
    </row>
    <row r="51" spans="1:10" s="23" customFormat="1" ht="14.1" customHeight="1" x14ac:dyDescent="0.2">
      <c r="A51" s="382" t="s">
        <v>691</v>
      </c>
      <c r="B51" s="382"/>
      <c r="C51" s="382"/>
      <c r="D51" s="387" t="s">
        <v>692</v>
      </c>
      <c r="E51" s="387"/>
      <c r="F51" s="117">
        <v>623430</v>
      </c>
      <c r="G51" s="117">
        <v>1365000</v>
      </c>
      <c r="H51" s="117">
        <v>693946</v>
      </c>
      <c r="I51" s="126">
        <f t="shared" si="3"/>
        <v>111.31097316458944</v>
      </c>
      <c r="J51" s="126">
        <f>AVERAGE(H51/G51)*100</f>
        <v>50.838534798534795</v>
      </c>
    </row>
    <row r="52" spans="1:10" s="13" customFormat="1" ht="14.1" customHeight="1" x14ac:dyDescent="0.2">
      <c r="A52" s="118"/>
      <c r="B52" s="119" t="s">
        <v>499</v>
      </c>
      <c r="C52" s="392" t="s">
        <v>692</v>
      </c>
      <c r="D52" s="392"/>
      <c r="E52" s="392"/>
      <c r="F52" s="120">
        <v>623430</v>
      </c>
      <c r="G52" s="120"/>
      <c r="H52" s="120">
        <v>693946</v>
      </c>
      <c r="I52" s="124">
        <f t="shared" si="3"/>
        <v>111.31097316458944</v>
      </c>
      <c r="J52" s="124"/>
    </row>
    <row r="53" spans="1:10" s="26" customFormat="1" ht="24.95" customHeight="1" x14ac:dyDescent="0.2">
      <c r="A53" s="390" t="s">
        <v>693</v>
      </c>
      <c r="B53" s="390"/>
      <c r="C53" s="390"/>
      <c r="D53" s="391" t="s">
        <v>356</v>
      </c>
      <c r="E53" s="391"/>
      <c r="F53" s="127">
        <v>0</v>
      </c>
      <c r="G53" s="127">
        <v>400000</v>
      </c>
      <c r="H53" s="127">
        <f>SUM(H54:H55)</f>
        <v>361766</v>
      </c>
      <c r="I53" s="128">
        <v>0</v>
      </c>
      <c r="J53" s="128">
        <f>AVERAGE(H53/G53)*100</f>
        <v>90.441499999999991</v>
      </c>
    </row>
    <row r="54" spans="1:10" s="27" customFormat="1" ht="14.1" customHeight="1" x14ac:dyDescent="0.2">
      <c r="A54" s="134"/>
      <c r="B54" s="119" t="s">
        <v>512</v>
      </c>
      <c r="C54" s="392" t="s">
        <v>694</v>
      </c>
      <c r="D54" s="392"/>
      <c r="E54" s="392"/>
      <c r="F54" s="136">
        <v>0</v>
      </c>
      <c r="G54" s="127"/>
      <c r="H54" s="120">
        <v>217280</v>
      </c>
      <c r="I54" s="124">
        <v>0</v>
      </c>
      <c r="J54" s="137"/>
    </row>
    <row r="55" spans="1:10" s="13" customFormat="1" ht="14.1" customHeight="1" x14ac:dyDescent="0.2">
      <c r="A55" s="118"/>
      <c r="B55" s="119" t="s">
        <v>513</v>
      </c>
      <c r="C55" s="392" t="s">
        <v>695</v>
      </c>
      <c r="D55" s="392"/>
      <c r="E55" s="392"/>
      <c r="F55" s="120">
        <v>0</v>
      </c>
      <c r="G55" s="120"/>
      <c r="H55" s="120">
        <v>144486</v>
      </c>
      <c r="I55" s="124">
        <v>0</v>
      </c>
      <c r="J55" s="124"/>
    </row>
    <row r="56" spans="1:10" s="23" customFormat="1" ht="14.1" customHeight="1" x14ac:dyDescent="0.2">
      <c r="A56" s="382" t="s">
        <v>696</v>
      </c>
      <c r="B56" s="382"/>
      <c r="C56" s="382"/>
      <c r="D56" s="387" t="s">
        <v>697</v>
      </c>
      <c r="E56" s="387"/>
      <c r="F56" s="117">
        <v>161953.81</v>
      </c>
      <c r="G56" s="117">
        <v>700000</v>
      </c>
      <c r="H56" s="117">
        <f>SUM(H57+H60)</f>
        <v>209256.57</v>
      </c>
      <c r="I56" s="126">
        <f>AVERAGE(H56/F56)*100</f>
        <v>129.20756232903693</v>
      </c>
      <c r="J56" s="126">
        <f>AVERAGE(H56/G56)*100</f>
        <v>29.893795714285716</v>
      </c>
    </row>
    <row r="57" spans="1:10" s="23" customFormat="1" ht="14.1" customHeight="1" x14ac:dyDescent="0.2">
      <c r="A57" s="382">
        <v>363</v>
      </c>
      <c r="B57" s="382"/>
      <c r="C57" s="382"/>
      <c r="D57" s="387" t="s">
        <v>22</v>
      </c>
      <c r="E57" s="387"/>
      <c r="F57" s="117">
        <v>71000</v>
      </c>
      <c r="G57" s="117">
        <v>500000</v>
      </c>
      <c r="H57" s="117">
        <v>101799.71</v>
      </c>
      <c r="I57" s="126">
        <f>AVERAGE(H57/F57)*100</f>
        <v>143.37987323943665</v>
      </c>
      <c r="J57" s="126">
        <f>AVERAGE(H57/G57)*100</f>
        <v>20.359942</v>
      </c>
    </row>
    <row r="58" spans="1:10" s="23" customFormat="1" ht="14.1" customHeight="1" x14ac:dyDescent="0.2">
      <c r="A58" s="122"/>
      <c r="B58" s="119">
        <v>3631</v>
      </c>
      <c r="C58" s="122"/>
      <c r="D58" s="392" t="s">
        <v>511</v>
      </c>
      <c r="E58" s="392"/>
      <c r="F58" s="120">
        <v>71000</v>
      </c>
      <c r="G58" s="117"/>
      <c r="H58" s="120">
        <v>0</v>
      </c>
      <c r="I58" s="124">
        <f t="shared" ref="I58" si="4">AVERAGE(H58/F58)*100</f>
        <v>0</v>
      </c>
      <c r="J58" s="126"/>
    </row>
    <row r="59" spans="1:10" s="13" customFormat="1" ht="14.1" customHeight="1" x14ac:dyDescent="0.2">
      <c r="A59" s="119"/>
      <c r="B59" s="119">
        <v>3632</v>
      </c>
      <c r="C59" s="119"/>
      <c r="D59" s="392" t="s">
        <v>698</v>
      </c>
      <c r="E59" s="392"/>
      <c r="F59" s="120">
        <v>0</v>
      </c>
      <c r="G59" s="120"/>
      <c r="H59" s="120">
        <v>101799.71</v>
      </c>
      <c r="I59" s="124">
        <v>0</v>
      </c>
      <c r="J59" s="124"/>
    </row>
    <row r="60" spans="1:10" s="23" customFormat="1" ht="14.1" customHeight="1" x14ac:dyDescent="0.2">
      <c r="A60" s="382" t="s">
        <v>699</v>
      </c>
      <c r="B60" s="382"/>
      <c r="C60" s="382"/>
      <c r="D60" s="387" t="s">
        <v>700</v>
      </c>
      <c r="E60" s="387"/>
      <c r="F60" s="117">
        <v>90578.81</v>
      </c>
      <c r="G60" s="117">
        <v>200000</v>
      </c>
      <c r="H60" s="117">
        <v>107456.86</v>
      </c>
      <c r="I60" s="126">
        <f t="shared" ref="I60:I70" si="5">AVERAGE(H60/F60)*100</f>
        <v>118.63355237279008</v>
      </c>
      <c r="J60" s="126">
        <f>AVERAGE(H60/G60)*100</f>
        <v>53.728430000000003</v>
      </c>
    </row>
    <row r="61" spans="1:10" s="13" customFormat="1" ht="14.1" customHeight="1" x14ac:dyDescent="0.2">
      <c r="A61" s="118"/>
      <c r="B61" s="119" t="s">
        <v>531</v>
      </c>
      <c r="C61" s="392" t="s">
        <v>701</v>
      </c>
      <c r="D61" s="392"/>
      <c r="E61" s="392"/>
      <c r="F61" s="120">
        <v>90578.81</v>
      </c>
      <c r="G61" s="120"/>
      <c r="H61" s="120">
        <v>107456.86</v>
      </c>
      <c r="I61" s="124">
        <f t="shared" si="5"/>
        <v>118.63355237279008</v>
      </c>
      <c r="J61" s="124"/>
    </row>
    <row r="62" spans="1:10" s="26" customFormat="1" ht="24.95" customHeight="1" x14ac:dyDescent="0.2">
      <c r="A62" s="390" t="s">
        <v>702</v>
      </c>
      <c r="B62" s="390"/>
      <c r="C62" s="390"/>
      <c r="D62" s="391" t="s">
        <v>703</v>
      </c>
      <c r="E62" s="391"/>
      <c r="F62" s="127">
        <v>636949.06999999995</v>
      </c>
      <c r="G62" s="127">
        <v>1855000</v>
      </c>
      <c r="H62" s="127">
        <v>610802.38</v>
      </c>
      <c r="I62" s="128">
        <f t="shared" si="5"/>
        <v>95.895010883680243</v>
      </c>
      <c r="J62" s="128">
        <f>AVERAGE(H62/G62)*100</f>
        <v>32.927352021563344</v>
      </c>
    </row>
    <row r="63" spans="1:10" s="23" customFormat="1" ht="14.1" customHeight="1" x14ac:dyDescent="0.2">
      <c r="A63" s="382" t="s">
        <v>704</v>
      </c>
      <c r="B63" s="382"/>
      <c r="C63" s="382"/>
      <c r="D63" s="391" t="s">
        <v>24</v>
      </c>
      <c r="E63" s="391"/>
      <c r="F63" s="117">
        <v>636949.06999999995</v>
      </c>
      <c r="G63" s="117">
        <v>1855000</v>
      </c>
      <c r="H63" s="117">
        <f>SUM(H64:H65)</f>
        <v>610802.38</v>
      </c>
      <c r="I63" s="126">
        <f t="shared" si="5"/>
        <v>95.895010883680243</v>
      </c>
      <c r="J63" s="126">
        <f>AVERAGE(H63/G63)*100</f>
        <v>32.927352021563344</v>
      </c>
    </row>
    <row r="64" spans="1:10" s="13" customFormat="1" ht="14.1" customHeight="1" x14ac:dyDescent="0.2">
      <c r="A64" s="118"/>
      <c r="B64" s="119" t="s">
        <v>533</v>
      </c>
      <c r="C64" s="392" t="s">
        <v>705</v>
      </c>
      <c r="D64" s="392"/>
      <c r="E64" s="392"/>
      <c r="F64" s="120">
        <v>305045.01</v>
      </c>
      <c r="G64" s="120"/>
      <c r="H64" s="120">
        <v>376773.72</v>
      </c>
      <c r="I64" s="124">
        <f t="shared" si="5"/>
        <v>123.51413976580045</v>
      </c>
      <c r="J64" s="124"/>
    </row>
    <row r="65" spans="1:12" s="13" customFormat="1" ht="14.1" customHeight="1" x14ac:dyDescent="0.2">
      <c r="A65" s="118"/>
      <c r="B65" s="119" t="s">
        <v>529</v>
      </c>
      <c r="C65" s="392" t="s">
        <v>706</v>
      </c>
      <c r="D65" s="392"/>
      <c r="E65" s="392"/>
      <c r="F65" s="120">
        <v>331904.06</v>
      </c>
      <c r="G65" s="120"/>
      <c r="H65" s="120">
        <v>234028.66</v>
      </c>
      <c r="I65" s="124">
        <f t="shared" si="5"/>
        <v>70.510936202467661</v>
      </c>
      <c r="J65" s="124"/>
    </row>
    <row r="66" spans="1:12" s="23" customFormat="1" ht="14.1" customHeight="1" x14ac:dyDescent="0.2">
      <c r="A66" s="382" t="s">
        <v>707</v>
      </c>
      <c r="B66" s="382"/>
      <c r="C66" s="382"/>
      <c r="D66" s="383" t="s">
        <v>708</v>
      </c>
      <c r="E66" s="383"/>
      <c r="F66" s="117">
        <v>1471727.48</v>
      </c>
      <c r="G66" s="117">
        <v>4569000</v>
      </c>
      <c r="H66" s="117">
        <f>SUM(H67+H69+H71+H73)</f>
        <v>1409153.49</v>
      </c>
      <c r="I66" s="126">
        <f t="shared" si="5"/>
        <v>95.748262443261581</v>
      </c>
      <c r="J66" s="126">
        <f>AVERAGE(H66/G66)*100</f>
        <v>30.841617202889033</v>
      </c>
      <c r="L66" s="24"/>
    </row>
    <row r="67" spans="1:12" s="23" customFormat="1" ht="14.1" customHeight="1" x14ac:dyDescent="0.2">
      <c r="A67" s="382" t="s">
        <v>709</v>
      </c>
      <c r="B67" s="382"/>
      <c r="C67" s="382"/>
      <c r="D67" s="383" t="s">
        <v>710</v>
      </c>
      <c r="E67" s="383"/>
      <c r="F67" s="117">
        <v>1257119.98</v>
      </c>
      <c r="G67" s="117">
        <v>4399000</v>
      </c>
      <c r="H67" s="117">
        <v>1281615.99</v>
      </c>
      <c r="I67" s="126">
        <f t="shared" si="5"/>
        <v>101.94858170975853</v>
      </c>
      <c r="J67" s="126">
        <f>AVERAGE(H67/G67)*100</f>
        <v>29.134257558536031</v>
      </c>
    </row>
    <row r="68" spans="1:12" s="13" customFormat="1" ht="14.1" customHeight="1" x14ac:dyDescent="0.2">
      <c r="A68" s="118"/>
      <c r="B68" s="119" t="s">
        <v>436</v>
      </c>
      <c r="C68" s="384" t="s">
        <v>711</v>
      </c>
      <c r="D68" s="384"/>
      <c r="E68" s="384"/>
      <c r="F68" s="120">
        <v>1257119.98</v>
      </c>
      <c r="G68" s="120"/>
      <c r="H68" s="120">
        <v>1281615.99</v>
      </c>
      <c r="I68" s="124">
        <f t="shared" si="5"/>
        <v>101.94858170975853</v>
      </c>
      <c r="J68" s="124"/>
    </row>
    <row r="69" spans="1:12" s="23" customFormat="1" ht="14.1" customHeight="1" x14ac:dyDescent="0.2">
      <c r="A69" s="382" t="s">
        <v>520</v>
      </c>
      <c r="B69" s="382"/>
      <c r="C69" s="382"/>
      <c r="D69" s="383" t="s">
        <v>373</v>
      </c>
      <c r="E69" s="383"/>
      <c r="F69" s="117">
        <v>214607.5</v>
      </c>
      <c r="G69" s="117">
        <v>100000</v>
      </c>
      <c r="H69" s="117">
        <v>127537.5</v>
      </c>
      <c r="I69" s="126">
        <f t="shared" si="5"/>
        <v>59.428258565054811</v>
      </c>
      <c r="J69" s="126">
        <f>AVERAGE(H69/G69)*100</f>
        <v>127.53749999999999</v>
      </c>
    </row>
    <row r="70" spans="1:12" s="13" customFormat="1" ht="14.1" customHeight="1" x14ac:dyDescent="0.2">
      <c r="A70" s="118"/>
      <c r="B70" s="119" t="s">
        <v>521</v>
      </c>
      <c r="C70" s="392" t="s">
        <v>712</v>
      </c>
      <c r="D70" s="392"/>
      <c r="E70" s="392"/>
      <c r="F70" s="120">
        <v>214607.5</v>
      </c>
      <c r="G70" s="120"/>
      <c r="H70" s="120">
        <v>127537.5</v>
      </c>
      <c r="I70" s="124">
        <f t="shared" si="5"/>
        <v>59.428258565054811</v>
      </c>
      <c r="J70" s="124"/>
    </row>
    <row r="71" spans="1:12" s="23" customFormat="1" ht="14.1" customHeight="1" x14ac:dyDescent="0.2">
      <c r="A71" s="382" t="s">
        <v>713</v>
      </c>
      <c r="B71" s="382"/>
      <c r="C71" s="382"/>
      <c r="D71" s="383" t="s">
        <v>714</v>
      </c>
      <c r="E71" s="383"/>
      <c r="F71" s="117">
        <v>0</v>
      </c>
      <c r="G71" s="117">
        <v>50000</v>
      </c>
      <c r="H71" s="117">
        <v>0</v>
      </c>
      <c r="I71" s="126">
        <v>0</v>
      </c>
      <c r="J71" s="126">
        <f>AVERAGE(H71/G71)*100</f>
        <v>0</v>
      </c>
    </row>
    <row r="72" spans="1:12" s="13" customFormat="1" ht="14.1" customHeight="1" x14ac:dyDescent="0.2">
      <c r="A72" s="118"/>
      <c r="B72" s="119" t="s">
        <v>535</v>
      </c>
      <c r="C72" s="392" t="s">
        <v>536</v>
      </c>
      <c r="D72" s="392"/>
      <c r="E72" s="392"/>
      <c r="F72" s="120">
        <v>0</v>
      </c>
      <c r="G72" s="120"/>
      <c r="H72" s="120">
        <v>0</v>
      </c>
      <c r="I72" s="124">
        <v>0</v>
      </c>
      <c r="J72" s="124"/>
    </row>
    <row r="73" spans="1:12" s="23" customFormat="1" ht="14.1" customHeight="1" x14ac:dyDescent="0.2">
      <c r="A73" s="382" t="s">
        <v>715</v>
      </c>
      <c r="B73" s="382"/>
      <c r="C73" s="382"/>
      <c r="D73" s="383" t="s">
        <v>716</v>
      </c>
      <c r="E73" s="383"/>
      <c r="F73" s="117">
        <v>0</v>
      </c>
      <c r="G73" s="117">
        <v>20000</v>
      </c>
      <c r="H73" s="117">
        <v>0</v>
      </c>
      <c r="I73" s="126">
        <v>0</v>
      </c>
      <c r="J73" s="126">
        <f>AVERAGE(H73/G73)*100</f>
        <v>0</v>
      </c>
    </row>
    <row r="74" spans="1:12" s="13" customFormat="1" ht="14.1" customHeight="1" x14ac:dyDescent="0.2">
      <c r="A74" s="118"/>
      <c r="B74" s="119" t="s">
        <v>454</v>
      </c>
      <c r="C74" s="392" t="s">
        <v>717</v>
      </c>
      <c r="D74" s="392"/>
      <c r="E74" s="392"/>
      <c r="F74" s="120">
        <v>0</v>
      </c>
      <c r="G74" s="120"/>
      <c r="H74" s="120">
        <v>0</v>
      </c>
      <c r="I74" s="124">
        <v>0</v>
      </c>
      <c r="J74" s="124"/>
    </row>
    <row r="75" spans="1:12" s="22" customFormat="1" ht="23.1" customHeight="1" x14ac:dyDescent="0.2">
      <c r="A75" s="399" t="s">
        <v>43</v>
      </c>
      <c r="B75" s="399"/>
      <c r="C75" s="399"/>
      <c r="D75" s="400" t="s">
        <v>718</v>
      </c>
      <c r="E75" s="400"/>
      <c r="F75" s="21">
        <v>8794754.8100000005</v>
      </c>
      <c r="G75" s="21">
        <v>8614200</v>
      </c>
      <c r="H75" s="21">
        <v>468820.11</v>
      </c>
      <c r="I75" s="21">
        <f>AVERAGE(H75/F75)*100</f>
        <v>5.3306785706741033</v>
      </c>
      <c r="J75" s="21">
        <f>AVERAGE(H75/G75)*100</f>
        <v>5.4424103224907716</v>
      </c>
    </row>
    <row r="76" spans="1:12" s="13" customFormat="1" ht="14.1" customHeight="1" x14ac:dyDescent="0.2">
      <c r="A76" s="382" t="s">
        <v>430</v>
      </c>
      <c r="B76" s="382"/>
      <c r="C76" s="382"/>
      <c r="D76" s="387" t="s">
        <v>719</v>
      </c>
      <c r="E76" s="387"/>
      <c r="F76" s="117">
        <v>0</v>
      </c>
      <c r="G76" s="117">
        <v>200000</v>
      </c>
      <c r="H76" s="117">
        <v>0</v>
      </c>
      <c r="I76" s="126">
        <v>0</v>
      </c>
      <c r="J76" s="126">
        <f>AVERAGE(H76/G76)*100</f>
        <v>0</v>
      </c>
    </row>
    <row r="77" spans="1:12" s="16" customFormat="1" ht="14.1" customHeight="1" x14ac:dyDescent="0.2">
      <c r="A77" s="382" t="s">
        <v>720</v>
      </c>
      <c r="B77" s="382"/>
      <c r="C77" s="382"/>
      <c r="D77" s="387" t="s">
        <v>28</v>
      </c>
      <c r="E77" s="387"/>
      <c r="F77" s="117">
        <v>0</v>
      </c>
      <c r="G77" s="117">
        <v>200000</v>
      </c>
      <c r="H77" s="117">
        <v>0</v>
      </c>
      <c r="I77" s="126">
        <v>0</v>
      </c>
      <c r="J77" s="126">
        <f>AVERAGE(H77/G77)*100</f>
        <v>0</v>
      </c>
    </row>
    <row r="78" spans="1:12" s="13" customFormat="1" ht="14.1" customHeight="1" x14ac:dyDescent="0.2">
      <c r="A78" s="118"/>
      <c r="B78" s="119" t="s">
        <v>504</v>
      </c>
      <c r="C78" s="384" t="s">
        <v>641</v>
      </c>
      <c r="D78" s="384"/>
      <c r="E78" s="384"/>
      <c r="F78" s="120">
        <v>0</v>
      </c>
      <c r="G78" s="124"/>
      <c r="H78" s="120">
        <v>0</v>
      </c>
      <c r="I78" s="124">
        <v>0</v>
      </c>
      <c r="J78" s="133"/>
    </row>
    <row r="79" spans="1:12" s="13" customFormat="1" ht="14.1" customHeight="1" x14ac:dyDescent="0.2">
      <c r="A79" s="382" t="s">
        <v>495</v>
      </c>
      <c r="B79" s="382"/>
      <c r="C79" s="382"/>
      <c r="D79" s="387" t="s">
        <v>722</v>
      </c>
      <c r="E79" s="387"/>
      <c r="F79" s="117">
        <v>8076918.2300000004</v>
      </c>
      <c r="G79" s="117">
        <v>6204200</v>
      </c>
      <c r="H79" s="117">
        <f>SUM(H80+H85+H90+H92)</f>
        <v>438245.36000000004</v>
      </c>
      <c r="I79" s="126">
        <f t="shared" ref="I79:I86" si="6">AVERAGE(H79/F79)*100</f>
        <v>5.4258981893889997</v>
      </c>
      <c r="J79" s="126">
        <f>AVERAGE(H79/G79)*100</f>
        <v>7.0636884691015771</v>
      </c>
    </row>
    <row r="80" spans="1:12" s="16" customFormat="1" ht="14.1" customHeight="1" x14ac:dyDescent="0.2">
      <c r="A80" s="382" t="s">
        <v>492</v>
      </c>
      <c r="B80" s="382"/>
      <c r="C80" s="382"/>
      <c r="D80" s="383" t="s">
        <v>353</v>
      </c>
      <c r="E80" s="383"/>
      <c r="F80" s="117">
        <v>7983763.2199999997</v>
      </c>
      <c r="G80" s="117">
        <v>4840000</v>
      </c>
      <c r="H80" s="117">
        <f>SUM(H81:H84)</f>
        <v>260493.99000000002</v>
      </c>
      <c r="I80" s="126">
        <f t="shared" si="6"/>
        <v>3.2627970397148127</v>
      </c>
      <c r="J80" s="126">
        <f>AVERAGE(H80/G80)*100</f>
        <v>5.3821072314049587</v>
      </c>
    </row>
    <row r="81" spans="1:10" s="13" customFormat="1" ht="14.1" customHeight="1" x14ac:dyDescent="0.2">
      <c r="A81" s="119"/>
      <c r="B81" s="119">
        <v>4211</v>
      </c>
      <c r="C81" s="119"/>
      <c r="D81" s="384" t="s">
        <v>646</v>
      </c>
      <c r="E81" s="384"/>
      <c r="F81" s="210">
        <v>0</v>
      </c>
      <c r="G81" s="120"/>
      <c r="H81" s="120">
        <v>44375</v>
      </c>
      <c r="I81" s="124">
        <v>0</v>
      </c>
      <c r="J81" s="124"/>
    </row>
    <row r="82" spans="1:10" s="13" customFormat="1" ht="14.1" customHeight="1" x14ac:dyDescent="0.2">
      <c r="A82" s="118"/>
      <c r="B82" s="119" t="s">
        <v>508</v>
      </c>
      <c r="C82" s="384" t="s">
        <v>723</v>
      </c>
      <c r="D82" s="384"/>
      <c r="E82" s="384"/>
      <c r="F82" s="120">
        <v>7851931.9699999997</v>
      </c>
      <c r="G82" s="120"/>
      <c r="H82" s="120">
        <v>104404.08</v>
      </c>
      <c r="I82" s="124">
        <f t="shared" si="6"/>
        <v>1.3296610362761461</v>
      </c>
      <c r="J82" s="133"/>
    </row>
    <row r="83" spans="1:10" s="13" customFormat="1" ht="14.1" customHeight="1" x14ac:dyDescent="0.2">
      <c r="A83" s="118"/>
      <c r="B83" s="119" t="s">
        <v>500</v>
      </c>
      <c r="C83" s="392" t="s">
        <v>724</v>
      </c>
      <c r="D83" s="392"/>
      <c r="E83" s="392"/>
      <c r="F83" s="120">
        <v>52875</v>
      </c>
      <c r="G83" s="120"/>
      <c r="H83" s="120">
        <v>111714.91</v>
      </c>
      <c r="I83" s="124">
        <f t="shared" si="6"/>
        <v>211.28115366430262</v>
      </c>
      <c r="J83" s="133"/>
    </row>
    <row r="84" spans="1:10" s="13" customFormat="1" ht="14.1" customHeight="1" x14ac:dyDescent="0.2">
      <c r="A84" s="118"/>
      <c r="B84" s="119" t="s">
        <v>493</v>
      </c>
      <c r="C84" s="384" t="s">
        <v>725</v>
      </c>
      <c r="D84" s="384"/>
      <c r="E84" s="384"/>
      <c r="F84" s="120">
        <v>78956.25</v>
      </c>
      <c r="G84" s="120"/>
      <c r="H84" s="120">
        <v>0</v>
      </c>
      <c r="I84" s="124">
        <f t="shared" si="6"/>
        <v>0</v>
      </c>
      <c r="J84" s="133"/>
    </row>
    <row r="85" spans="1:10" s="16" customFormat="1" ht="14.1" customHeight="1" x14ac:dyDescent="0.2">
      <c r="A85" s="382" t="s">
        <v>498</v>
      </c>
      <c r="B85" s="382"/>
      <c r="C85" s="382"/>
      <c r="D85" s="383" t="s">
        <v>349</v>
      </c>
      <c r="E85" s="383"/>
      <c r="F85" s="117">
        <v>18036.13</v>
      </c>
      <c r="G85" s="117">
        <v>933000</v>
      </c>
      <c r="H85" s="117">
        <f>SUM(H86:H89)</f>
        <v>99860.19</v>
      </c>
      <c r="I85" s="126">
        <f t="shared" si="6"/>
        <v>553.66749962436506</v>
      </c>
      <c r="J85" s="126">
        <f>AVERAGE(H85/G85)*100</f>
        <v>10.703128617363344</v>
      </c>
    </row>
    <row r="86" spans="1:10" s="13" customFormat="1" ht="14.1" customHeight="1" x14ac:dyDescent="0.2">
      <c r="A86" s="118"/>
      <c r="B86" s="119" t="s">
        <v>488</v>
      </c>
      <c r="C86" s="384" t="s">
        <v>726</v>
      </c>
      <c r="D86" s="384"/>
      <c r="E86" s="384"/>
      <c r="F86" s="120">
        <v>18036.13</v>
      </c>
      <c r="G86" s="120"/>
      <c r="H86" s="120">
        <v>21548.69</v>
      </c>
      <c r="I86" s="124">
        <f t="shared" si="6"/>
        <v>119.47513130588435</v>
      </c>
      <c r="J86" s="133"/>
    </row>
    <row r="87" spans="1:10" s="13" customFormat="1" ht="14.1" customHeight="1" x14ac:dyDescent="0.2">
      <c r="A87" s="118"/>
      <c r="B87" s="119">
        <v>4222</v>
      </c>
      <c r="C87" s="384" t="s">
        <v>821</v>
      </c>
      <c r="D87" s="384"/>
      <c r="E87" s="384"/>
      <c r="F87" s="120">
        <v>0</v>
      </c>
      <c r="G87" s="124"/>
      <c r="H87" s="120">
        <v>9099</v>
      </c>
      <c r="I87" s="124">
        <v>0</v>
      </c>
      <c r="J87" s="133"/>
    </row>
    <row r="88" spans="1:10" s="13" customFormat="1" ht="14.1" customHeight="1" x14ac:dyDescent="0.2">
      <c r="A88" s="118"/>
      <c r="B88" s="119">
        <v>4223</v>
      </c>
      <c r="C88" s="384" t="s">
        <v>965</v>
      </c>
      <c r="D88" s="384"/>
      <c r="E88" s="384"/>
      <c r="F88" s="120">
        <v>0</v>
      </c>
      <c r="G88" s="124"/>
      <c r="H88" s="120">
        <v>5962.5</v>
      </c>
      <c r="I88" s="124">
        <v>0</v>
      </c>
      <c r="J88" s="133"/>
    </row>
    <row r="89" spans="1:10" s="13" customFormat="1" ht="14.1" customHeight="1" x14ac:dyDescent="0.2">
      <c r="A89" s="118"/>
      <c r="B89" s="119" t="s">
        <v>496</v>
      </c>
      <c r="C89" s="384" t="s">
        <v>727</v>
      </c>
      <c r="D89" s="384"/>
      <c r="E89" s="384"/>
      <c r="F89" s="120">
        <v>0</v>
      </c>
      <c r="G89" s="120"/>
      <c r="H89" s="120">
        <v>63250</v>
      </c>
      <c r="I89" s="124">
        <v>0</v>
      </c>
      <c r="J89" s="133"/>
    </row>
    <row r="90" spans="1:10" s="16" customFormat="1" ht="14.1" customHeight="1" x14ac:dyDescent="0.2">
      <c r="A90" s="382" t="s">
        <v>363</v>
      </c>
      <c r="B90" s="382"/>
      <c r="C90" s="382"/>
      <c r="D90" s="383" t="s">
        <v>364</v>
      </c>
      <c r="E90" s="383"/>
      <c r="F90" s="117">
        <v>56368.88</v>
      </c>
      <c r="G90" s="117">
        <v>91200</v>
      </c>
      <c r="H90" s="117">
        <v>61703.68</v>
      </c>
      <c r="I90" s="126">
        <f>AVERAGE(H90/F90)*100</f>
        <v>109.46408727652563</v>
      </c>
      <c r="J90" s="126">
        <f>AVERAGE(H90/G90)*100</f>
        <v>67.657543859649124</v>
      </c>
    </row>
    <row r="91" spans="1:10" s="13" customFormat="1" ht="14.1" customHeight="1" x14ac:dyDescent="0.2">
      <c r="A91" s="118"/>
      <c r="B91" s="119" t="s">
        <v>518</v>
      </c>
      <c r="C91" s="384" t="s">
        <v>728</v>
      </c>
      <c r="D91" s="384"/>
      <c r="E91" s="384"/>
      <c r="F91" s="120">
        <v>56368.88</v>
      </c>
      <c r="G91" s="120"/>
      <c r="H91" s="120">
        <v>61703.68</v>
      </c>
      <c r="I91" s="124">
        <f>AVERAGE(H91/F91)*100</f>
        <v>109.46408727652563</v>
      </c>
      <c r="J91" s="133"/>
    </row>
    <row r="92" spans="1:10" s="16" customFormat="1" ht="14.1" customHeight="1" x14ac:dyDescent="0.2">
      <c r="A92" s="382" t="s">
        <v>729</v>
      </c>
      <c r="B92" s="382"/>
      <c r="C92" s="382"/>
      <c r="D92" s="383" t="s">
        <v>350</v>
      </c>
      <c r="E92" s="383"/>
      <c r="F92" s="117">
        <v>18750</v>
      </c>
      <c r="G92" s="117">
        <v>340000</v>
      </c>
      <c r="H92" s="117">
        <v>16187.5</v>
      </c>
      <c r="I92" s="126">
        <f>AVERAGE(H92/F92)*100</f>
        <v>86.333333333333329</v>
      </c>
      <c r="J92" s="126">
        <f>AVERAGE(H92/G92)*100</f>
        <v>4.7610294117647056</v>
      </c>
    </row>
    <row r="93" spans="1:10" s="13" customFormat="1" ht="14.1" customHeight="1" x14ac:dyDescent="0.2">
      <c r="A93" s="118"/>
      <c r="B93" s="119" t="s">
        <v>490</v>
      </c>
      <c r="C93" s="384" t="s">
        <v>730</v>
      </c>
      <c r="D93" s="384"/>
      <c r="E93" s="384"/>
      <c r="F93" s="120">
        <v>0</v>
      </c>
      <c r="G93" s="120"/>
      <c r="H93" s="120">
        <v>16187.5</v>
      </c>
      <c r="I93" s="124">
        <v>0</v>
      </c>
      <c r="J93" s="133"/>
    </row>
    <row r="94" spans="1:10" s="13" customFormat="1" ht="14.1" customHeight="1" x14ac:dyDescent="0.2">
      <c r="A94" s="118"/>
      <c r="B94" s="119">
        <v>4264</v>
      </c>
      <c r="C94" s="384" t="s">
        <v>721</v>
      </c>
      <c r="D94" s="384"/>
      <c r="E94" s="384"/>
      <c r="F94" s="120">
        <v>18750</v>
      </c>
      <c r="G94" s="120"/>
      <c r="H94" s="120">
        <v>0</v>
      </c>
      <c r="I94" s="124">
        <f t="shared" ref="I94:I97" si="7">AVERAGE(H94/F94)*100</f>
        <v>0</v>
      </c>
      <c r="J94" s="133"/>
    </row>
    <row r="95" spans="1:10" s="23" customFormat="1" ht="14.1" customHeight="1" x14ac:dyDescent="0.2">
      <c r="A95" s="382">
        <v>45</v>
      </c>
      <c r="B95" s="382"/>
      <c r="C95" s="382"/>
      <c r="D95" s="387" t="s">
        <v>731</v>
      </c>
      <c r="E95" s="387"/>
      <c r="F95" s="117">
        <v>717836.58</v>
      </c>
      <c r="G95" s="117">
        <v>2210000</v>
      </c>
      <c r="H95" s="117">
        <v>30574.75</v>
      </c>
      <c r="I95" s="126">
        <f t="shared" si="7"/>
        <v>4.259291160670581</v>
      </c>
      <c r="J95" s="126">
        <f>AVERAGE(H95/G95)*100</f>
        <v>1.383472850678733</v>
      </c>
    </row>
    <row r="96" spans="1:10" s="23" customFormat="1" ht="14.1" customHeight="1" x14ac:dyDescent="0.2">
      <c r="A96" s="382">
        <v>451</v>
      </c>
      <c r="B96" s="382"/>
      <c r="C96" s="382"/>
      <c r="D96" s="383" t="s">
        <v>507</v>
      </c>
      <c r="E96" s="383"/>
      <c r="F96" s="117">
        <v>717836.58</v>
      </c>
      <c r="G96" s="117">
        <v>2210000</v>
      </c>
      <c r="H96" s="117">
        <v>30574.75</v>
      </c>
      <c r="I96" s="126">
        <f t="shared" si="7"/>
        <v>4.259291160670581</v>
      </c>
      <c r="J96" s="126">
        <f>AVERAGE(H96/G96)*100</f>
        <v>1.383472850678733</v>
      </c>
    </row>
    <row r="97" spans="1:10" s="13" customFormat="1" ht="14.1" customHeight="1" x14ac:dyDescent="0.2">
      <c r="A97" s="119"/>
      <c r="B97" s="119">
        <v>4511</v>
      </c>
      <c r="C97" s="119"/>
      <c r="D97" s="384" t="s">
        <v>507</v>
      </c>
      <c r="E97" s="384"/>
      <c r="F97" s="120">
        <v>717836.58</v>
      </c>
      <c r="G97" s="120"/>
      <c r="H97" s="120">
        <v>30574.75</v>
      </c>
      <c r="I97" s="124">
        <f t="shared" si="7"/>
        <v>4.259291160670581</v>
      </c>
      <c r="J97" s="124"/>
    </row>
    <row r="98" spans="1:10" s="11" customFormat="1" ht="17.100000000000001" customHeight="1" x14ac:dyDescent="0.2">
      <c r="A98" s="385" t="s">
        <v>649</v>
      </c>
      <c r="B98" s="385"/>
      <c r="C98" s="385"/>
      <c r="D98" s="385"/>
      <c r="E98" s="385"/>
      <c r="F98" s="130">
        <v>16553898.550000001</v>
      </c>
      <c r="G98" s="130">
        <v>36133900</v>
      </c>
      <c r="H98" s="130">
        <v>11004879.560000001</v>
      </c>
      <c r="I98" s="129">
        <f>AVERAGE(H98/F98)*100</f>
        <v>66.479080603040188</v>
      </c>
      <c r="J98" s="129">
        <f>AVERAGE(H98/G98)*100</f>
        <v>30.455831117039679</v>
      </c>
    </row>
    <row r="99" spans="1:10" ht="11.25" customHeight="1" x14ac:dyDescent="0.2"/>
    <row r="100" spans="1:10" ht="12.75" customHeight="1" x14ac:dyDescent="0.2">
      <c r="F100" s="28"/>
      <c r="G100" s="28"/>
      <c r="H100" s="28"/>
    </row>
    <row r="103" spans="1:10" ht="12.75" customHeight="1" x14ac:dyDescent="0.2">
      <c r="G103" s="28"/>
    </row>
    <row r="104" spans="1:10" ht="12.75" customHeight="1" x14ac:dyDescent="0.2">
      <c r="G104" s="28"/>
    </row>
  </sheetData>
  <mergeCells count="136">
    <mergeCell ref="A1:E1"/>
    <mergeCell ref="A2:B2"/>
    <mergeCell ref="C2:E2"/>
    <mergeCell ref="A3:C3"/>
    <mergeCell ref="D3:E3"/>
    <mergeCell ref="A4:C4"/>
    <mergeCell ref="D4:E4"/>
    <mergeCell ref="D81:E81"/>
    <mergeCell ref="A9:C9"/>
    <mergeCell ref="D9:E9"/>
    <mergeCell ref="C11:E11"/>
    <mergeCell ref="A12:C12"/>
    <mergeCell ref="D12:E12"/>
    <mergeCell ref="C10:E10"/>
    <mergeCell ref="A5:C5"/>
    <mergeCell ref="D5:E5"/>
    <mergeCell ref="C6:E6"/>
    <mergeCell ref="A7:C7"/>
    <mergeCell ref="D7:E7"/>
    <mergeCell ref="C8:E8"/>
    <mergeCell ref="A18:C18"/>
    <mergeCell ref="D18:E18"/>
    <mergeCell ref="C19:E19"/>
    <mergeCell ref="C20:E20"/>
    <mergeCell ref="C21:E21"/>
    <mergeCell ref="C22:E22"/>
    <mergeCell ref="A13:C13"/>
    <mergeCell ref="D13:E13"/>
    <mergeCell ref="C14:E14"/>
    <mergeCell ref="C15:E15"/>
    <mergeCell ref="C16:E16"/>
    <mergeCell ref="C17:E17"/>
    <mergeCell ref="C28:E28"/>
    <mergeCell ref="C29:E29"/>
    <mergeCell ref="C30:E30"/>
    <mergeCell ref="C31:E31"/>
    <mergeCell ref="C32:E32"/>
    <mergeCell ref="C33:E33"/>
    <mergeCell ref="C23:E23"/>
    <mergeCell ref="C24:E24"/>
    <mergeCell ref="A25:C25"/>
    <mergeCell ref="D25:E25"/>
    <mergeCell ref="C26:E26"/>
    <mergeCell ref="C27:E27"/>
    <mergeCell ref="C38:E38"/>
    <mergeCell ref="C39:E39"/>
    <mergeCell ref="C40:E40"/>
    <mergeCell ref="C41:E41"/>
    <mergeCell ref="C42:E42"/>
    <mergeCell ref="A44:C44"/>
    <mergeCell ref="D44:E44"/>
    <mergeCell ref="D45:E45"/>
    <mergeCell ref="C34:E34"/>
    <mergeCell ref="A35:C35"/>
    <mergeCell ref="D35:E35"/>
    <mergeCell ref="C36:E36"/>
    <mergeCell ref="A37:C37"/>
    <mergeCell ref="D37:E37"/>
    <mergeCell ref="C49:E49"/>
    <mergeCell ref="A50:C50"/>
    <mergeCell ref="D50:E50"/>
    <mergeCell ref="A51:C51"/>
    <mergeCell ref="D51:E51"/>
    <mergeCell ref="C52:E52"/>
    <mergeCell ref="A43:C43"/>
    <mergeCell ref="D43:E43"/>
    <mergeCell ref="A46:C46"/>
    <mergeCell ref="D46:E46"/>
    <mergeCell ref="C47:E47"/>
    <mergeCell ref="C48:E48"/>
    <mergeCell ref="A57:C57"/>
    <mergeCell ref="D57:E57"/>
    <mergeCell ref="D59:E59"/>
    <mergeCell ref="A60:C60"/>
    <mergeCell ref="D60:E60"/>
    <mergeCell ref="C61:E61"/>
    <mergeCell ref="D58:E58"/>
    <mergeCell ref="A53:C53"/>
    <mergeCell ref="D53:E53"/>
    <mergeCell ref="C54:E54"/>
    <mergeCell ref="C55:E55"/>
    <mergeCell ref="A56:C56"/>
    <mergeCell ref="D56:E56"/>
    <mergeCell ref="A66:C66"/>
    <mergeCell ref="D66:E66"/>
    <mergeCell ref="A67:C67"/>
    <mergeCell ref="D67:E67"/>
    <mergeCell ref="C68:E68"/>
    <mergeCell ref="A69:C69"/>
    <mergeCell ref="D69:E69"/>
    <mergeCell ref="A62:C62"/>
    <mergeCell ref="D62:E62"/>
    <mergeCell ref="A63:C63"/>
    <mergeCell ref="D63:E63"/>
    <mergeCell ref="C64:E64"/>
    <mergeCell ref="C65:E65"/>
    <mergeCell ref="A76:C76"/>
    <mergeCell ref="D76:E76"/>
    <mergeCell ref="A77:C77"/>
    <mergeCell ref="D77:E77"/>
    <mergeCell ref="C78:E78"/>
    <mergeCell ref="C74:E74"/>
    <mergeCell ref="A75:C75"/>
    <mergeCell ref="D75:E75"/>
    <mergeCell ref="C70:E70"/>
    <mergeCell ref="A71:C71"/>
    <mergeCell ref="D71:E71"/>
    <mergeCell ref="C72:E72"/>
    <mergeCell ref="A73:C73"/>
    <mergeCell ref="D73:E73"/>
    <mergeCell ref="C83:E83"/>
    <mergeCell ref="C84:E84"/>
    <mergeCell ref="A85:C85"/>
    <mergeCell ref="D85:E85"/>
    <mergeCell ref="C86:E86"/>
    <mergeCell ref="A79:C79"/>
    <mergeCell ref="D79:E79"/>
    <mergeCell ref="A80:C80"/>
    <mergeCell ref="D80:E80"/>
    <mergeCell ref="C82:E82"/>
    <mergeCell ref="A96:C96"/>
    <mergeCell ref="D96:E96"/>
    <mergeCell ref="D97:E97"/>
    <mergeCell ref="A98:E98"/>
    <mergeCell ref="C87:E87"/>
    <mergeCell ref="C88:E88"/>
    <mergeCell ref="C94:E94"/>
    <mergeCell ref="C91:E91"/>
    <mergeCell ref="A92:C92"/>
    <mergeCell ref="D92:E92"/>
    <mergeCell ref="C93:E93"/>
    <mergeCell ref="A95:C95"/>
    <mergeCell ref="D95:E95"/>
    <mergeCell ref="C89:E89"/>
    <mergeCell ref="A90:C90"/>
    <mergeCell ref="D90:E90"/>
  </mergeCells>
  <phoneticPr fontId="55" type="noConversion"/>
  <pageMargins left="0.27569444444444446" right="0.27569444444444446" top="0.27569444444444446" bottom="0.59097222222222223" header="0" footer="0"/>
  <pageSetup paperSize="9" scale="71" fitToHeight="0" orientation="portrait" r:id="rId1"/>
  <headerFooter alignWithMargins="0"/>
  <rowBreaks count="3" manualBreakCount="3">
    <brk id="77" max="9" man="1"/>
    <brk id="129" min="1" max="256" man="1"/>
    <brk id="165" min="1" max="256" man="1"/>
  </rowBreaks>
  <ignoredErrors>
    <ignoredError sqref="H8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3CAA-704D-4345-ABD6-BF22FD84766D}">
  <sheetPr>
    <tabColor rgb="FFFF99CC"/>
    <pageSetUpPr fitToPage="1"/>
  </sheetPr>
  <dimension ref="A1:H9"/>
  <sheetViews>
    <sheetView zoomScale="115" zoomScaleNormal="115" zoomScaleSheetLayoutView="115" workbookViewId="0">
      <selection activeCell="I2" sqref="I2"/>
    </sheetView>
  </sheetViews>
  <sheetFormatPr defaultRowHeight="12.75" x14ac:dyDescent="0.2"/>
  <cols>
    <col min="1" max="1" width="7.140625" customWidth="1"/>
    <col min="2" max="2" width="58.28515625" customWidth="1"/>
    <col min="3" max="5" width="19.7109375" style="84" customWidth="1"/>
    <col min="6" max="6" width="8.140625" style="85" customWidth="1"/>
    <col min="7" max="7" width="8.140625" customWidth="1"/>
    <col min="8" max="8" width="12.7109375" style="86" customWidth="1"/>
    <col min="9" max="12" width="12.7109375" bestFit="1" customWidth="1"/>
  </cols>
  <sheetData>
    <row r="1" spans="1:8" s="13" customFormat="1" ht="15" customHeight="1" x14ac:dyDescent="0.2">
      <c r="A1" s="68" t="s">
        <v>539</v>
      </c>
      <c r="B1" s="16" t="s">
        <v>742</v>
      </c>
      <c r="C1" s="12" t="s">
        <v>888</v>
      </c>
      <c r="D1" s="12" t="s">
        <v>894</v>
      </c>
      <c r="E1" s="12" t="s">
        <v>895</v>
      </c>
      <c r="F1" s="65" t="s">
        <v>896</v>
      </c>
      <c r="G1" s="65" t="s">
        <v>897</v>
      </c>
    </row>
    <row r="2" spans="1:8" s="74" customFormat="1" ht="23.1" customHeight="1" x14ac:dyDescent="0.2">
      <c r="A2" s="69">
        <v>8</v>
      </c>
      <c r="B2" s="70" t="s">
        <v>842</v>
      </c>
      <c r="C2" s="71">
        <v>4158543.12</v>
      </c>
      <c r="D2" s="71">
        <v>0</v>
      </c>
      <c r="E2" s="71">
        <v>0</v>
      </c>
      <c r="F2" s="72">
        <v>0</v>
      </c>
      <c r="G2" s="72">
        <v>0</v>
      </c>
      <c r="H2" s="73"/>
    </row>
    <row r="3" spans="1:8" s="75" customFormat="1" ht="14.1" customHeight="1" x14ac:dyDescent="0.2">
      <c r="A3" s="138">
        <v>84</v>
      </c>
      <c r="B3" s="139" t="s">
        <v>843</v>
      </c>
      <c r="C3" s="141">
        <v>4158543.12</v>
      </c>
      <c r="D3" s="140">
        <v>0</v>
      </c>
      <c r="E3" s="141">
        <v>0</v>
      </c>
      <c r="F3" s="142">
        <v>0</v>
      </c>
      <c r="G3" s="143">
        <v>0</v>
      </c>
      <c r="H3" s="76"/>
    </row>
    <row r="4" spans="1:8" s="77" customFormat="1" ht="27" customHeight="1" x14ac:dyDescent="0.2">
      <c r="A4" s="144">
        <v>842</v>
      </c>
      <c r="B4" s="145" t="s">
        <v>844</v>
      </c>
      <c r="C4" s="147">
        <v>4158543.12</v>
      </c>
      <c r="D4" s="146">
        <v>0</v>
      </c>
      <c r="E4" s="147">
        <v>0</v>
      </c>
      <c r="F4" s="148">
        <v>0</v>
      </c>
      <c r="G4" s="149">
        <v>0</v>
      </c>
      <c r="H4" s="78"/>
    </row>
    <row r="5" spans="1:8" s="79" customFormat="1" ht="14.1" customHeight="1" x14ac:dyDescent="0.2">
      <c r="A5" s="150">
        <v>8422</v>
      </c>
      <c r="B5" s="151" t="s">
        <v>845</v>
      </c>
      <c r="C5" s="153">
        <v>4158543.12</v>
      </c>
      <c r="D5" s="152"/>
      <c r="E5" s="153">
        <v>0</v>
      </c>
      <c r="F5" s="154"/>
      <c r="G5" s="154"/>
      <c r="H5" s="80"/>
    </row>
    <row r="6" spans="1:8" s="74" customFormat="1" ht="23.1" customHeight="1" x14ac:dyDescent="0.2">
      <c r="A6" s="81">
        <v>5</v>
      </c>
      <c r="B6" s="82" t="s">
        <v>846</v>
      </c>
      <c r="C6" s="115">
        <v>0</v>
      </c>
      <c r="D6" s="115">
        <v>0</v>
      </c>
      <c r="E6" s="115">
        <v>0</v>
      </c>
      <c r="F6" s="83">
        <v>0</v>
      </c>
      <c r="G6" s="83">
        <v>0</v>
      </c>
      <c r="H6" s="73"/>
    </row>
    <row r="7" spans="1:8" s="75" customFormat="1" ht="14.1" customHeight="1" x14ac:dyDescent="0.2">
      <c r="A7" s="138">
        <v>54</v>
      </c>
      <c r="B7" s="139" t="s">
        <v>847</v>
      </c>
      <c r="C7" s="141">
        <v>0</v>
      </c>
      <c r="D7" s="140">
        <v>0</v>
      </c>
      <c r="E7" s="141">
        <v>0</v>
      </c>
      <c r="F7" s="142">
        <v>0</v>
      </c>
      <c r="G7" s="142">
        <v>0</v>
      </c>
      <c r="H7" s="76"/>
    </row>
    <row r="8" spans="1:8" s="77" customFormat="1" ht="24" x14ac:dyDescent="0.2">
      <c r="A8" s="144">
        <v>542</v>
      </c>
      <c r="B8" s="145" t="s">
        <v>889</v>
      </c>
      <c r="C8" s="147">
        <v>0</v>
      </c>
      <c r="D8" s="146">
        <v>0</v>
      </c>
      <c r="E8" s="147">
        <v>0</v>
      </c>
      <c r="F8" s="148">
        <v>0</v>
      </c>
      <c r="G8" s="148">
        <v>0</v>
      </c>
      <c r="H8" s="78"/>
    </row>
    <row r="9" spans="1:8" ht="24" x14ac:dyDescent="0.2">
      <c r="A9" s="155">
        <v>5422</v>
      </c>
      <c r="B9" s="151" t="s">
        <v>890</v>
      </c>
      <c r="C9" s="153">
        <v>0</v>
      </c>
      <c r="D9" s="156"/>
      <c r="E9" s="153">
        <v>0</v>
      </c>
      <c r="F9" s="157"/>
      <c r="G9" s="158"/>
    </row>
  </sheetData>
  <pageMargins left="0.23622047244094491" right="0.23622047244094491" top="0.19685039370078741" bottom="0.19685039370078741" header="0.31496062992125984" footer="0.31496062992125984"/>
  <pageSetup paperSize="9" scale="72" fitToHeight="0" orientation="portrait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BC9B-E0BA-4CAF-8D08-CDCE0DB4FE29}">
  <sheetPr>
    <tabColor rgb="FFFF99CC"/>
    <outlinePr summaryBelow="0" summaryRight="0"/>
    <pageSetUpPr autoPageBreaks="0" fitToPage="1"/>
  </sheetPr>
  <dimension ref="A1:L10"/>
  <sheetViews>
    <sheetView showOutlineSymbols="0" zoomScale="115" zoomScaleNormal="115" zoomScaleSheetLayoutView="130" workbookViewId="0">
      <selection activeCell="M3" sqref="M3"/>
    </sheetView>
  </sheetViews>
  <sheetFormatPr defaultColWidth="6.85546875" defaultRowHeight="12.75" customHeight="1" x14ac:dyDescent="0.2"/>
  <cols>
    <col min="1" max="1" width="1.140625" style="40" customWidth="1"/>
    <col min="2" max="2" width="5" style="40" customWidth="1"/>
    <col min="3" max="3" width="1.42578125" style="40" customWidth="1"/>
    <col min="4" max="4" width="6.28515625" style="40" customWidth="1"/>
    <col min="5" max="5" width="52.85546875" style="40" customWidth="1"/>
    <col min="6" max="8" width="19.7109375" style="41" customWidth="1"/>
    <col min="9" max="10" width="8.140625" style="41" customWidth="1"/>
    <col min="11" max="11" width="7.7109375" style="40" customWidth="1"/>
    <col min="12" max="256" width="6.85546875" style="40"/>
    <col min="257" max="257" width="1.140625" style="40" customWidth="1"/>
    <col min="258" max="258" width="5" style="40" customWidth="1"/>
    <col min="259" max="259" width="1.42578125" style="40" customWidth="1"/>
    <col min="260" max="260" width="6.28515625" style="40" customWidth="1"/>
    <col min="261" max="261" width="52.42578125" style="40" customWidth="1"/>
    <col min="262" max="264" width="17" style="40" customWidth="1"/>
    <col min="265" max="266" width="8.140625" style="40" customWidth="1"/>
    <col min="267" max="267" width="7.7109375" style="40" customWidth="1"/>
    <col min="268" max="512" width="6.85546875" style="40"/>
    <col min="513" max="513" width="1.140625" style="40" customWidth="1"/>
    <col min="514" max="514" width="5" style="40" customWidth="1"/>
    <col min="515" max="515" width="1.42578125" style="40" customWidth="1"/>
    <col min="516" max="516" width="6.28515625" style="40" customWidth="1"/>
    <col min="517" max="517" width="52.42578125" style="40" customWidth="1"/>
    <col min="518" max="520" width="17" style="40" customWidth="1"/>
    <col min="521" max="522" width="8.140625" style="40" customWidth="1"/>
    <col min="523" max="523" width="7.7109375" style="40" customWidth="1"/>
    <col min="524" max="768" width="6.85546875" style="40"/>
    <col min="769" max="769" width="1.140625" style="40" customWidth="1"/>
    <col min="770" max="770" width="5" style="40" customWidth="1"/>
    <col min="771" max="771" width="1.42578125" style="40" customWidth="1"/>
    <col min="772" max="772" width="6.28515625" style="40" customWidth="1"/>
    <col min="773" max="773" width="52.42578125" style="40" customWidth="1"/>
    <col min="774" max="776" width="17" style="40" customWidth="1"/>
    <col min="777" max="778" width="8.140625" style="40" customWidth="1"/>
    <col min="779" max="779" width="7.7109375" style="40" customWidth="1"/>
    <col min="780" max="1024" width="6.85546875" style="40"/>
    <col min="1025" max="1025" width="1.140625" style="40" customWidth="1"/>
    <col min="1026" max="1026" width="5" style="40" customWidth="1"/>
    <col min="1027" max="1027" width="1.42578125" style="40" customWidth="1"/>
    <col min="1028" max="1028" width="6.28515625" style="40" customWidth="1"/>
    <col min="1029" max="1029" width="52.42578125" style="40" customWidth="1"/>
    <col min="1030" max="1032" width="17" style="40" customWidth="1"/>
    <col min="1033" max="1034" width="8.140625" style="40" customWidth="1"/>
    <col min="1035" max="1035" width="7.7109375" style="40" customWidth="1"/>
    <col min="1036" max="1280" width="6.85546875" style="40"/>
    <col min="1281" max="1281" width="1.140625" style="40" customWidth="1"/>
    <col min="1282" max="1282" width="5" style="40" customWidth="1"/>
    <col min="1283" max="1283" width="1.42578125" style="40" customWidth="1"/>
    <col min="1284" max="1284" width="6.28515625" style="40" customWidth="1"/>
    <col min="1285" max="1285" width="52.42578125" style="40" customWidth="1"/>
    <col min="1286" max="1288" width="17" style="40" customWidth="1"/>
    <col min="1289" max="1290" width="8.140625" style="40" customWidth="1"/>
    <col min="1291" max="1291" width="7.7109375" style="40" customWidth="1"/>
    <col min="1292" max="1536" width="6.85546875" style="40"/>
    <col min="1537" max="1537" width="1.140625" style="40" customWidth="1"/>
    <col min="1538" max="1538" width="5" style="40" customWidth="1"/>
    <col min="1539" max="1539" width="1.42578125" style="40" customWidth="1"/>
    <col min="1540" max="1540" width="6.28515625" style="40" customWidth="1"/>
    <col min="1541" max="1541" width="52.42578125" style="40" customWidth="1"/>
    <col min="1542" max="1544" width="17" style="40" customWidth="1"/>
    <col min="1545" max="1546" width="8.140625" style="40" customWidth="1"/>
    <col min="1547" max="1547" width="7.7109375" style="40" customWidth="1"/>
    <col min="1548" max="1792" width="6.85546875" style="40"/>
    <col min="1793" max="1793" width="1.140625" style="40" customWidth="1"/>
    <col min="1794" max="1794" width="5" style="40" customWidth="1"/>
    <col min="1795" max="1795" width="1.42578125" style="40" customWidth="1"/>
    <col min="1796" max="1796" width="6.28515625" style="40" customWidth="1"/>
    <col min="1797" max="1797" width="52.42578125" style="40" customWidth="1"/>
    <col min="1798" max="1800" width="17" style="40" customWidth="1"/>
    <col min="1801" max="1802" width="8.140625" style="40" customWidth="1"/>
    <col min="1803" max="1803" width="7.7109375" style="40" customWidth="1"/>
    <col min="1804" max="2048" width="6.85546875" style="40"/>
    <col min="2049" max="2049" width="1.140625" style="40" customWidth="1"/>
    <col min="2050" max="2050" width="5" style="40" customWidth="1"/>
    <col min="2051" max="2051" width="1.42578125" style="40" customWidth="1"/>
    <col min="2052" max="2052" width="6.28515625" style="40" customWidth="1"/>
    <col min="2053" max="2053" width="52.42578125" style="40" customWidth="1"/>
    <col min="2054" max="2056" width="17" style="40" customWidth="1"/>
    <col min="2057" max="2058" width="8.140625" style="40" customWidth="1"/>
    <col min="2059" max="2059" width="7.7109375" style="40" customWidth="1"/>
    <col min="2060" max="2304" width="6.85546875" style="40"/>
    <col min="2305" max="2305" width="1.140625" style="40" customWidth="1"/>
    <col min="2306" max="2306" width="5" style="40" customWidth="1"/>
    <col min="2307" max="2307" width="1.42578125" style="40" customWidth="1"/>
    <col min="2308" max="2308" width="6.28515625" style="40" customWidth="1"/>
    <col min="2309" max="2309" width="52.42578125" style="40" customWidth="1"/>
    <col min="2310" max="2312" width="17" style="40" customWidth="1"/>
    <col min="2313" max="2314" width="8.140625" style="40" customWidth="1"/>
    <col min="2315" max="2315" width="7.7109375" style="40" customWidth="1"/>
    <col min="2316" max="2560" width="6.85546875" style="40"/>
    <col min="2561" max="2561" width="1.140625" style="40" customWidth="1"/>
    <col min="2562" max="2562" width="5" style="40" customWidth="1"/>
    <col min="2563" max="2563" width="1.42578125" style="40" customWidth="1"/>
    <col min="2564" max="2564" width="6.28515625" style="40" customWidth="1"/>
    <col min="2565" max="2565" width="52.42578125" style="40" customWidth="1"/>
    <col min="2566" max="2568" width="17" style="40" customWidth="1"/>
    <col min="2569" max="2570" width="8.140625" style="40" customWidth="1"/>
    <col min="2571" max="2571" width="7.7109375" style="40" customWidth="1"/>
    <col min="2572" max="2816" width="6.85546875" style="40"/>
    <col min="2817" max="2817" width="1.140625" style="40" customWidth="1"/>
    <col min="2818" max="2818" width="5" style="40" customWidth="1"/>
    <col min="2819" max="2819" width="1.42578125" style="40" customWidth="1"/>
    <col min="2820" max="2820" width="6.28515625" style="40" customWidth="1"/>
    <col min="2821" max="2821" width="52.42578125" style="40" customWidth="1"/>
    <col min="2822" max="2824" width="17" style="40" customWidth="1"/>
    <col min="2825" max="2826" width="8.140625" style="40" customWidth="1"/>
    <col min="2827" max="2827" width="7.7109375" style="40" customWidth="1"/>
    <col min="2828" max="3072" width="6.85546875" style="40"/>
    <col min="3073" max="3073" width="1.140625" style="40" customWidth="1"/>
    <col min="3074" max="3074" width="5" style="40" customWidth="1"/>
    <col min="3075" max="3075" width="1.42578125" style="40" customWidth="1"/>
    <col min="3076" max="3076" width="6.28515625" style="40" customWidth="1"/>
    <col min="3077" max="3077" width="52.42578125" style="40" customWidth="1"/>
    <col min="3078" max="3080" width="17" style="40" customWidth="1"/>
    <col min="3081" max="3082" width="8.140625" style="40" customWidth="1"/>
    <col min="3083" max="3083" width="7.7109375" style="40" customWidth="1"/>
    <col min="3084" max="3328" width="6.85546875" style="40"/>
    <col min="3329" max="3329" width="1.140625" style="40" customWidth="1"/>
    <col min="3330" max="3330" width="5" style="40" customWidth="1"/>
    <col min="3331" max="3331" width="1.42578125" style="40" customWidth="1"/>
    <col min="3332" max="3332" width="6.28515625" style="40" customWidth="1"/>
    <col min="3333" max="3333" width="52.42578125" style="40" customWidth="1"/>
    <col min="3334" max="3336" width="17" style="40" customWidth="1"/>
    <col min="3337" max="3338" width="8.140625" style="40" customWidth="1"/>
    <col min="3339" max="3339" width="7.7109375" style="40" customWidth="1"/>
    <col min="3340" max="3584" width="6.85546875" style="40"/>
    <col min="3585" max="3585" width="1.140625" style="40" customWidth="1"/>
    <col min="3586" max="3586" width="5" style="40" customWidth="1"/>
    <col min="3587" max="3587" width="1.42578125" style="40" customWidth="1"/>
    <col min="3588" max="3588" width="6.28515625" style="40" customWidth="1"/>
    <col min="3589" max="3589" width="52.42578125" style="40" customWidth="1"/>
    <col min="3590" max="3592" width="17" style="40" customWidth="1"/>
    <col min="3593" max="3594" width="8.140625" style="40" customWidth="1"/>
    <col min="3595" max="3595" width="7.7109375" style="40" customWidth="1"/>
    <col min="3596" max="3840" width="6.85546875" style="40"/>
    <col min="3841" max="3841" width="1.140625" style="40" customWidth="1"/>
    <col min="3842" max="3842" width="5" style="40" customWidth="1"/>
    <col min="3843" max="3843" width="1.42578125" style="40" customWidth="1"/>
    <col min="3844" max="3844" width="6.28515625" style="40" customWidth="1"/>
    <col min="3845" max="3845" width="52.42578125" style="40" customWidth="1"/>
    <col min="3846" max="3848" width="17" style="40" customWidth="1"/>
    <col min="3849" max="3850" width="8.140625" style="40" customWidth="1"/>
    <col min="3851" max="3851" width="7.7109375" style="40" customWidth="1"/>
    <col min="3852" max="4096" width="6.85546875" style="40"/>
    <col min="4097" max="4097" width="1.140625" style="40" customWidth="1"/>
    <col min="4098" max="4098" width="5" style="40" customWidth="1"/>
    <col min="4099" max="4099" width="1.42578125" style="40" customWidth="1"/>
    <col min="4100" max="4100" width="6.28515625" style="40" customWidth="1"/>
    <col min="4101" max="4101" width="52.42578125" style="40" customWidth="1"/>
    <col min="4102" max="4104" width="17" style="40" customWidth="1"/>
    <col min="4105" max="4106" width="8.140625" style="40" customWidth="1"/>
    <col min="4107" max="4107" width="7.7109375" style="40" customWidth="1"/>
    <col min="4108" max="4352" width="6.85546875" style="40"/>
    <col min="4353" max="4353" width="1.140625" style="40" customWidth="1"/>
    <col min="4354" max="4354" width="5" style="40" customWidth="1"/>
    <col min="4355" max="4355" width="1.42578125" style="40" customWidth="1"/>
    <col min="4356" max="4356" width="6.28515625" style="40" customWidth="1"/>
    <col min="4357" max="4357" width="52.42578125" style="40" customWidth="1"/>
    <col min="4358" max="4360" width="17" style="40" customWidth="1"/>
    <col min="4361" max="4362" width="8.140625" style="40" customWidth="1"/>
    <col min="4363" max="4363" width="7.7109375" style="40" customWidth="1"/>
    <col min="4364" max="4608" width="6.85546875" style="40"/>
    <col min="4609" max="4609" width="1.140625" style="40" customWidth="1"/>
    <col min="4610" max="4610" width="5" style="40" customWidth="1"/>
    <col min="4611" max="4611" width="1.42578125" style="40" customWidth="1"/>
    <col min="4612" max="4612" width="6.28515625" style="40" customWidth="1"/>
    <col min="4613" max="4613" width="52.42578125" style="40" customWidth="1"/>
    <col min="4614" max="4616" width="17" style="40" customWidth="1"/>
    <col min="4617" max="4618" width="8.140625" style="40" customWidth="1"/>
    <col min="4619" max="4619" width="7.7109375" style="40" customWidth="1"/>
    <col min="4620" max="4864" width="6.85546875" style="40"/>
    <col min="4865" max="4865" width="1.140625" style="40" customWidth="1"/>
    <col min="4866" max="4866" width="5" style="40" customWidth="1"/>
    <col min="4867" max="4867" width="1.42578125" style="40" customWidth="1"/>
    <col min="4868" max="4868" width="6.28515625" style="40" customWidth="1"/>
    <col min="4869" max="4869" width="52.42578125" style="40" customWidth="1"/>
    <col min="4870" max="4872" width="17" style="40" customWidth="1"/>
    <col min="4873" max="4874" width="8.140625" style="40" customWidth="1"/>
    <col min="4875" max="4875" width="7.7109375" style="40" customWidth="1"/>
    <col min="4876" max="5120" width="6.85546875" style="40"/>
    <col min="5121" max="5121" width="1.140625" style="40" customWidth="1"/>
    <col min="5122" max="5122" width="5" style="40" customWidth="1"/>
    <col min="5123" max="5123" width="1.42578125" style="40" customWidth="1"/>
    <col min="5124" max="5124" width="6.28515625" style="40" customWidth="1"/>
    <col min="5125" max="5125" width="52.42578125" style="40" customWidth="1"/>
    <col min="5126" max="5128" width="17" style="40" customWidth="1"/>
    <col min="5129" max="5130" width="8.140625" style="40" customWidth="1"/>
    <col min="5131" max="5131" width="7.7109375" style="40" customWidth="1"/>
    <col min="5132" max="5376" width="6.85546875" style="40"/>
    <col min="5377" max="5377" width="1.140625" style="40" customWidth="1"/>
    <col min="5378" max="5378" width="5" style="40" customWidth="1"/>
    <col min="5379" max="5379" width="1.42578125" style="40" customWidth="1"/>
    <col min="5380" max="5380" width="6.28515625" style="40" customWidth="1"/>
    <col min="5381" max="5381" width="52.42578125" style="40" customWidth="1"/>
    <col min="5382" max="5384" width="17" style="40" customWidth="1"/>
    <col min="5385" max="5386" width="8.140625" style="40" customWidth="1"/>
    <col min="5387" max="5387" width="7.7109375" style="40" customWidth="1"/>
    <col min="5388" max="5632" width="6.85546875" style="40"/>
    <col min="5633" max="5633" width="1.140625" style="40" customWidth="1"/>
    <col min="5634" max="5634" width="5" style="40" customWidth="1"/>
    <col min="5635" max="5635" width="1.42578125" style="40" customWidth="1"/>
    <col min="5636" max="5636" width="6.28515625" style="40" customWidth="1"/>
    <col min="5637" max="5637" width="52.42578125" style="40" customWidth="1"/>
    <col min="5638" max="5640" width="17" style="40" customWidth="1"/>
    <col min="5641" max="5642" width="8.140625" style="40" customWidth="1"/>
    <col min="5643" max="5643" width="7.7109375" style="40" customWidth="1"/>
    <col min="5644" max="5888" width="6.85546875" style="40"/>
    <col min="5889" max="5889" width="1.140625" style="40" customWidth="1"/>
    <col min="5890" max="5890" width="5" style="40" customWidth="1"/>
    <col min="5891" max="5891" width="1.42578125" style="40" customWidth="1"/>
    <col min="5892" max="5892" width="6.28515625" style="40" customWidth="1"/>
    <col min="5893" max="5893" width="52.42578125" style="40" customWidth="1"/>
    <col min="5894" max="5896" width="17" style="40" customWidth="1"/>
    <col min="5897" max="5898" width="8.140625" style="40" customWidth="1"/>
    <col min="5899" max="5899" width="7.7109375" style="40" customWidth="1"/>
    <col min="5900" max="6144" width="6.85546875" style="40"/>
    <col min="6145" max="6145" width="1.140625" style="40" customWidth="1"/>
    <col min="6146" max="6146" width="5" style="40" customWidth="1"/>
    <col min="6147" max="6147" width="1.42578125" style="40" customWidth="1"/>
    <col min="6148" max="6148" width="6.28515625" style="40" customWidth="1"/>
    <col min="6149" max="6149" width="52.42578125" style="40" customWidth="1"/>
    <col min="6150" max="6152" width="17" style="40" customWidth="1"/>
    <col min="6153" max="6154" width="8.140625" style="40" customWidth="1"/>
    <col min="6155" max="6155" width="7.7109375" style="40" customWidth="1"/>
    <col min="6156" max="6400" width="6.85546875" style="40"/>
    <col min="6401" max="6401" width="1.140625" style="40" customWidth="1"/>
    <col min="6402" max="6402" width="5" style="40" customWidth="1"/>
    <col min="6403" max="6403" width="1.42578125" style="40" customWidth="1"/>
    <col min="6404" max="6404" width="6.28515625" style="40" customWidth="1"/>
    <col min="6405" max="6405" width="52.42578125" style="40" customWidth="1"/>
    <col min="6406" max="6408" width="17" style="40" customWidth="1"/>
    <col min="6409" max="6410" width="8.140625" style="40" customWidth="1"/>
    <col min="6411" max="6411" width="7.7109375" style="40" customWidth="1"/>
    <col min="6412" max="6656" width="6.85546875" style="40"/>
    <col min="6657" max="6657" width="1.140625" style="40" customWidth="1"/>
    <col min="6658" max="6658" width="5" style="40" customWidth="1"/>
    <col min="6659" max="6659" width="1.42578125" style="40" customWidth="1"/>
    <col min="6660" max="6660" width="6.28515625" style="40" customWidth="1"/>
    <col min="6661" max="6661" width="52.42578125" style="40" customWidth="1"/>
    <col min="6662" max="6664" width="17" style="40" customWidth="1"/>
    <col min="6665" max="6666" width="8.140625" style="40" customWidth="1"/>
    <col min="6667" max="6667" width="7.7109375" style="40" customWidth="1"/>
    <col min="6668" max="6912" width="6.85546875" style="40"/>
    <col min="6913" max="6913" width="1.140625" style="40" customWidth="1"/>
    <col min="6914" max="6914" width="5" style="40" customWidth="1"/>
    <col min="6915" max="6915" width="1.42578125" style="40" customWidth="1"/>
    <col min="6916" max="6916" width="6.28515625" style="40" customWidth="1"/>
    <col min="6917" max="6917" width="52.42578125" style="40" customWidth="1"/>
    <col min="6918" max="6920" width="17" style="40" customWidth="1"/>
    <col min="6921" max="6922" width="8.140625" style="40" customWidth="1"/>
    <col min="6923" max="6923" width="7.7109375" style="40" customWidth="1"/>
    <col min="6924" max="7168" width="6.85546875" style="40"/>
    <col min="7169" max="7169" width="1.140625" style="40" customWidth="1"/>
    <col min="7170" max="7170" width="5" style="40" customWidth="1"/>
    <col min="7171" max="7171" width="1.42578125" style="40" customWidth="1"/>
    <col min="7172" max="7172" width="6.28515625" style="40" customWidth="1"/>
    <col min="7173" max="7173" width="52.42578125" style="40" customWidth="1"/>
    <col min="7174" max="7176" width="17" style="40" customWidth="1"/>
    <col min="7177" max="7178" width="8.140625" style="40" customWidth="1"/>
    <col min="7179" max="7179" width="7.7109375" style="40" customWidth="1"/>
    <col min="7180" max="7424" width="6.85546875" style="40"/>
    <col min="7425" max="7425" width="1.140625" style="40" customWidth="1"/>
    <col min="7426" max="7426" width="5" style="40" customWidth="1"/>
    <col min="7427" max="7427" width="1.42578125" style="40" customWidth="1"/>
    <col min="7428" max="7428" width="6.28515625" style="40" customWidth="1"/>
    <col min="7429" max="7429" width="52.42578125" style="40" customWidth="1"/>
    <col min="7430" max="7432" width="17" style="40" customWidth="1"/>
    <col min="7433" max="7434" width="8.140625" style="40" customWidth="1"/>
    <col min="7435" max="7435" width="7.7109375" style="40" customWidth="1"/>
    <col min="7436" max="7680" width="6.85546875" style="40"/>
    <col min="7681" max="7681" width="1.140625" style="40" customWidth="1"/>
    <col min="7682" max="7682" width="5" style="40" customWidth="1"/>
    <col min="7683" max="7683" width="1.42578125" style="40" customWidth="1"/>
    <col min="7684" max="7684" width="6.28515625" style="40" customWidth="1"/>
    <col min="7685" max="7685" width="52.42578125" style="40" customWidth="1"/>
    <col min="7686" max="7688" width="17" style="40" customWidth="1"/>
    <col min="7689" max="7690" width="8.140625" style="40" customWidth="1"/>
    <col min="7691" max="7691" width="7.7109375" style="40" customWidth="1"/>
    <col min="7692" max="7936" width="6.85546875" style="40"/>
    <col min="7937" max="7937" width="1.140625" style="40" customWidth="1"/>
    <col min="7938" max="7938" width="5" style="40" customWidth="1"/>
    <col min="7939" max="7939" width="1.42578125" style="40" customWidth="1"/>
    <col min="7940" max="7940" width="6.28515625" style="40" customWidth="1"/>
    <col min="7941" max="7941" width="52.42578125" style="40" customWidth="1"/>
    <col min="7942" max="7944" width="17" style="40" customWidth="1"/>
    <col min="7945" max="7946" width="8.140625" style="40" customWidth="1"/>
    <col min="7947" max="7947" width="7.7109375" style="40" customWidth="1"/>
    <col min="7948" max="8192" width="6.85546875" style="40"/>
    <col min="8193" max="8193" width="1.140625" style="40" customWidth="1"/>
    <col min="8194" max="8194" width="5" style="40" customWidth="1"/>
    <col min="8195" max="8195" width="1.42578125" style="40" customWidth="1"/>
    <col min="8196" max="8196" width="6.28515625" style="40" customWidth="1"/>
    <col min="8197" max="8197" width="52.42578125" style="40" customWidth="1"/>
    <col min="8198" max="8200" width="17" style="40" customWidth="1"/>
    <col min="8201" max="8202" width="8.140625" style="40" customWidth="1"/>
    <col min="8203" max="8203" width="7.7109375" style="40" customWidth="1"/>
    <col min="8204" max="8448" width="6.85546875" style="40"/>
    <col min="8449" max="8449" width="1.140625" style="40" customWidth="1"/>
    <col min="8450" max="8450" width="5" style="40" customWidth="1"/>
    <col min="8451" max="8451" width="1.42578125" style="40" customWidth="1"/>
    <col min="8452" max="8452" width="6.28515625" style="40" customWidth="1"/>
    <col min="8453" max="8453" width="52.42578125" style="40" customWidth="1"/>
    <col min="8454" max="8456" width="17" style="40" customWidth="1"/>
    <col min="8457" max="8458" width="8.140625" style="40" customWidth="1"/>
    <col min="8459" max="8459" width="7.7109375" style="40" customWidth="1"/>
    <col min="8460" max="8704" width="6.85546875" style="40"/>
    <col min="8705" max="8705" width="1.140625" style="40" customWidth="1"/>
    <col min="8706" max="8706" width="5" style="40" customWidth="1"/>
    <col min="8707" max="8707" width="1.42578125" style="40" customWidth="1"/>
    <col min="8708" max="8708" width="6.28515625" style="40" customWidth="1"/>
    <col min="8709" max="8709" width="52.42578125" style="40" customWidth="1"/>
    <col min="8710" max="8712" width="17" style="40" customWidth="1"/>
    <col min="8713" max="8714" width="8.140625" style="40" customWidth="1"/>
    <col min="8715" max="8715" width="7.7109375" style="40" customWidth="1"/>
    <col min="8716" max="8960" width="6.85546875" style="40"/>
    <col min="8961" max="8961" width="1.140625" style="40" customWidth="1"/>
    <col min="8962" max="8962" width="5" style="40" customWidth="1"/>
    <col min="8963" max="8963" width="1.42578125" style="40" customWidth="1"/>
    <col min="8964" max="8964" width="6.28515625" style="40" customWidth="1"/>
    <col min="8965" max="8965" width="52.42578125" style="40" customWidth="1"/>
    <col min="8966" max="8968" width="17" style="40" customWidth="1"/>
    <col min="8969" max="8970" width="8.140625" style="40" customWidth="1"/>
    <col min="8971" max="8971" width="7.7109375" style="40" customWidth="1"/>
    <col min="8972" max="9216" width="6.85546875" style="40"/>
    <col min="9217" max="9217" width="1.140625" style="40" customWidth="1"/>
    <col min="9218" max="9218" width="5" style="40" customWidth="1"/>
    <col min="9219" max="9219" width="1.42578125" style="40" customWidth="1"/>
    <col min="9220" max="9220" width="6.28515625" style="40" customWidth="1"/>
    <col min="9221" max="9221" width="52.42578125" style="40" customWidth="1"/>
    <col min="9222" max="9224" width="17" style="40" customWidth="1"/>
    <col min="9225" max="9226" width="8.140625" style="40" customWidth="1"/>
    <col min="9227" max="9227" width="7.7109375" style="40" customWidth="1"/>
    <col min="9228" max="9472" width="6.85546875" style="40"/>
    <col min="9473" max="9473" width="1.140625" style="40" customWidth="1"/>
    <col min="9474" max="9474" width="5" style="40" customWidth="1"/>
    <col min="9475" max="9475" width="1.42578125" style="40" customWidth="1"/>
    <col min="9476" max="9476" width="6.28515625" style="40" customWidth="1"/>
    <col min="9477" max="9477" width="52.42578125" style="40" customWidth="1"/>
    <col min="9478" max="9480" width="17" style="40" customWidth="1"/>
    <col min="9481" max="9482" width="8.140625" style="40" customWidth="1"/>
    <col min="9483" max="9483" width="7.7109375" style="40" customWidth="1"/>
    <col min="9484" max="9728" width="6.85546875" style="40"/>
    <col min="9729" max="9729" width="1.140625" style="40" customWidth="1"/>
    <col min="9730" max="9730" width="5" style="40" customWidth="1"/>
    <col min="9731" max="9731" width="1.42578125" style="40" customWidth="1"/>
    <col min="9732" max="9732" width="6.28515625" style="40" customWidth="1"/>
    <col min="9733" max="9733" width="52.42578125" style="40" customWidth="1"/>
    <col min="9734" max="9736" width="17" style="40" customWidth="1"/>
    <col min="9737" max="9738" width="8.140625" style="40" customWidth="1"/>
    <col min="9739" max="9739" width="7.7109375" style="40" customWidth="1"/>
    <col min="9740" max="9984" width="6.85546875" style="40"/>
    <col min="9985" max="9985" width="1.140625" style="40" customWidth="1"/>
    <col min="9986" max="9986" width="5" style="40" customWidth="1"/>
    <col min="9987" max="9987" width="1.42578125" style="40" customWidth="1"/>
    <col min="9988" max="9988" width="6.28515625" style="40" customWidth="1"/>
    <col min="9989" max="9989" width="52.42578125" style="40" customWidth="1"/>
    <col min="9990" max="9992" width="17" style="40" customWidth="1"/>
    <col min="9993" max="9994" width="8.140625" style="40" customWidth="1"/>
    <col min="9995" max="9995" width="7.7109375" style="40" customWidth="1"/>
    <col min="9996" max="10240" width="6.85546875" style="40"/>
    <col min="10241" max="10241" width="1.140625" style="40" customWidth="1"/>
    <col min="10242" max="10242" width="5" style="40" customWidth="1"/>
    <col min="10243" max="10243" width="1.42578125" style="40" customWidth="1"/>
    <col min="10244" max="10244" width="6.28515625" style="40" customWidth="1"/>
    <col min="10245" max="10245" width="52.42578125" style="40" customWidth="1"/>
    <col min="10246" max="10248" width="17" style="40" customWidth="1"/>
    <col min="10249" max="10250" width="8.140625" style="40" customWidth="1"/>
    <col min="10251" max="10251" width="7.7109375" style="40" customWidth="1"/>
    <col min="10252" max="10496" width="6.85546875" style="40"/>
    <col min="10497" max="10497" width="1.140625" style="40" customWidth="1"/>
    <col min="10498" max="10498" width="5" style="40" customWidth="1"/>
    <col min="10499" max="10499" width="1.42578125" style="40" customWidth="1"/>
    <col min="10500" max="10500" width="6.28515625" style="40" customWidth="1"/>
    <col min="10501" max="10501" width="52.42578125" style="40" customWidth="1"/>
    <col min="10502" max="10504" width="17" style="40" customWidth="1"/>
    <col min="10505" max="10506" width="8.140625" style="40" customWidth="1"/>
    <col min="10507" max="10507" width="7.7109375" style="40" customWidth="1"/>
    <col min="10508" max="10752" width="6.85546875" style="40"/>
    <col min="10753" max="10753" width="1.140625" style="40" customWidth="1"/>
    <col min="10754" max="10754" width="5" style="40" customWidth="1"/>
    <col min="10755" max="10755" width="1.42578125" style="40" customWidth="1"/>
    <col min="10756" max="10756" width="6.28515625" style="40" customWidth="1"/>
    <col min="10757" max="10757" width="52.42578125" style="40" customWidth="1"/>
    <col min="10758" max="10760" width="17" style="40" customWidth="1"/>
    <col min="10761" max="10762" width="8.140625" style="40" customWidth="1"/>
    <col min="10763" max="10763" width="7.7109375" style="40" customWidth="1"/>
    <col min="10764" max="11008" width="6.85546875" style="40"/>
    <col min="11009" max="11009" width="1.140625" style="40" customWidth="1"/>
    <col min="11010" max="11010" width="5" style="40" customWidth="1"/>
    <col min="11011" max="11011" width="1.42578125" style="40" customWidth="1"/>
    <col min="11012" max="11012" width="6.28515625" style="40" customWidth="1"/>
    <col min="11013" max="11013" width="52.42578125" style="40" customWidth="1"/>
    <col min="11014" max="11016" width="17" style="40" customWidth="1"/>
    <col min="11017" max="11018" width="8.140625" style="40" customWidth="1"/>
    <col min="11019" max="11019" width="7.7109375" style="40" customWidth="1"/>
    <col min="11020" max="11264" width="6.85546875" style="40"/>
    <col min="11265" max="11265" width="1.140625" style="40" customWidth="1"/>
    <col min="11266" max="11266" width="5" style="40" customWidth="1"/>
    <col min="11267" max="11267" width="1.42578125" style="40" customWidth="1"/>
    <col min="11268" max="11268" width="6.28515625" style="40" customWidth="1"/>
    <col min="11269" max="11269" width="52.42578125" style="40" customWidth="1"/>
    <col min="11270" max="11272" width="17" style="40" customWidth="1"/>
    <col min="11273" max="11274" width="8.140625" style="40" customWidth="1"/>
    <col min="11275" max="11275" width="7.7109375" style="40" customWidth="1"/>
    <col min="11276" max="11520" width="6.85546875" style="40"/>
    <col min="11521" max="11521" width="1.140625" style="40" customWidth="1"/>
    <col min="11522" max="11522" width="5" style="40" customWidth="1"/>
    <col min="11523" max="11523" width="1.42578125" style="40" customWidth="1"/>
    <col min="11524" max="11524" width="6.28515625" style="40" customWidth="1"/>
    <col min="11525" max="11525" width="52.42578125" style="40" customWidth="1"/>
    <col min="11526" max="11528" width="17" style="40" customWidth="1"/>
    <col min="11529" max="11530" width="8.140625" style="40" customWidth="1"/>
    <col min="11531" max="11531" width="7.7109375" style="40" customWidth="1"/>
    <col min="11532" max="11776" width="6.85546875" style="40"/>
    <col min="11777" max="11777" width="1.140625" style="40" customWidth="1"/>
    <col min="11778" max="11778" width="5" style="40" customWidth="1"/>
    <col min="11779" max="11779" width="1.42578125" style="40" customWidth="1"/>
    <col min="11780" max="11780" width="6.28515625" style="40" customWidth="1"/>
    <col min="11781" max="11781" width="52.42578125" style="40" customWidth="1"/>
    <col min="11782" max="11784" width="17" style="40" customWidth="1"/>
    <col min="11785" max="11786" width="8.140625" style="40" customWidth="1"/>
    <col min="11787" max="11787" width="7.7109375" style="40" customWidth="1"/>
    <col min="11788" max="12032" width="6.85546875" style="40"/>
    <col min="12033" max="12033" width="1.140625" style="40" customWidth="1"/>
    <col min="12034" max="12034" width="5" style="40" customWidth="1"/>
    <col min="12035" max="12035" width="1.42578125" style="40" customWidth="1"/>
    <col min="12036" max="12036" width="6.28515625" style="40" customWidth="1"/>
    <col min="12037" max="12037" width="52.42578125" style="40" customWidth="1"/>
    <col min="12038" max="12040" width="17" style="40" customWidth="1"/>
    <col min="12041" max="12042" width="8.140625" style="40" customWidth="1"/>
    <col min="12043" max="12043" width="7.7109375" style="40" customWidth="1"/>
    <col min="12044" max="12288" width="6.85546875" style="40"/>
    <col min="12289" max="12289" width="1.140625" style="40" customWidth="1"/>
    <col min="12290" max="12290" width="5" style="40" customWidth="1"/>
    <col min="12291" max="12291" width="1.42578125" style="40" customWidth="1"/>
    <col min="12292" max="12292" width="6.28515625" style="40" customWidth="1"/>
    <col min="12293" max="12293" width="52.42578125" style="40" customWidth="1"/>
    <col min="12294" max="12296" width="17" style="40" customWidth="1"/>
    <col min="12297" max="12298" width="8.140625" style="40" customWidth="1"/>
    <col min="12299" max="12299" width="7.7109375" style="40" customWidth="1"/>
    <col min="12300" max="12544" width="6.85546875" style="40"/>
    <col min="12545" max="12545" width="1.140625" style="40" customWidth="1"/>
    <col min="12546" max="12546" width="5" style="40" customWidth="1"/>
    <col min="12547" max="12547" width="1.42578125" style="40" customWidth="1"/>
    <col min="12548" max="12548" width="6.28515625" style="40" customWidth="1"/>
    <col min="12549" max="12549" width="52.42578125" style="40" customWidth="1"/>
    <col min="12550" max="12552" width="17" style="40" customWidth="1"/>
    <col min="12553" max="12554" width="8.140625" style="40" customWidth="1"/>
    <col min="12555" max="12555" width="7.7109375" style="40" customWidth="1"/>
    <col min="12556" max="12800" width="6.85546875" style="40"/>
    <col min="12801" max="12801" width="1.140625" style="40" customWidth="1"/>
    <col min="12802" max="12802" width="5" style="40" customWidth="1"/>
    <col min="12803" max="12803" width="1.42578125" style="40" customWidth="1"/>
    <col min="12804" max="12804" width="6.28515625" style="40" customWidth="1"/>
    <col min="12805" max="12805" width="52.42578125" style="40" customWidth="1"/>
    <col min="12806" max="12808" width="17" style="40" customWidth="1"/>
    <col min="12809" max="12810" width="8.140625" style="40" customWidth="1"/>
    <col min="12811" max="12811" width="7.7109375" style="40" customWidth="1"/>
    <col min="12812" max="13056" width="6.85546875" style="40"/>
    <col min="13057" max="13057" width="1.140625" style="40" customWidth="1"/>
    <col min="13058" max="13058" width="5" style="40" customWidth="1"/>
    <col min="13059" max="13059" width="1.42578125" style="40" customWidth="1"/>
    <col min="13060" max="13060" width="6.28515625" style="40" customWidth="1"/>
    <col min="13061" max="13061" width="52.42578125" style="40" customWidth="1"/>
    <col min="13062" max="13064" width="17" style="40" customWidth="1"/>
    <col min="13065" max="13066" width="8.140625" style="40" customWidth="1"/>
    <col min="13067" max="13067" width="7.7109375" style="40" customWidth="1"/>
    <col min="13068" max="13312" width="6.85546875" style="40"/>
    <col min="13313" max="13313" width="1.140625" style="40" customWidth="1"/>
    <col min="13314" max="13314" width="5" style="40" customWidth="1"/>
    <col min="13315" max="13315" width="1.42578125" style="40" customWidth="1"/>
    <col min="13316" max="13316" width="6.28515625" style="40" customWidth="1"/>
    <col min="13317" max="13317" width="52.42578125" style="40" customWidth="1"/>
    <col min="13318" max="13320" width="17" style="40" customWidth="1"/>
    <col min="13321" max="13322" width="8.140625" style="40" customWidth="1"/>
    <col min="13323" max="13323" width="7.7109375" style="40" customWidth="1"/>
    <col min="13324" max="13568" width="6.85546875" style="40"/>
    <col min="13569" max="13569" width="1.140625" style="40" customWidth="1"/>
    <col min="13570" max="13570" width="5" style="40" customWidth="1"/>
    <col min="13571" max="13571" width="1.42578125" style="40" customWidth="1"/>
    <col min="13572" max="13572" width="6.28515625" style="40" customWidth="1"/>
    <col min="13573" max="13573" width="52.42578125" style="40" customWidth="1"/>
    <col min="13574" max="13576" width="17" style="40" customWidth="1"/>
    <col min="13577" max="13578" width="8.140625" style="40" customWidth="1"/>
    <col min="13579" max="13579" width="7.7109375" style="40" customWidth="1"/>
    <col min="13580" max="13824" width="6.85546875" style="40"/>
    <col min="13825" max="13825" width="1.140625" style="40" customWidth="1"/>
    <col min="13826" max="13826" width="5" style="40" customWidth="1"/>
    <col min="13827" max="13827" width="1.42578125" style="40" customWidth="1"/>
    <col min="13828" max="13828" width="6.28515625" style="40" customWidth="1"/>
    <col min="13829" max="13829" width="52.42578125" style="40" customWidth="1"/>
    <col min="13830" max="13832" width="17" style="40" customWidth="1"/>
    <col min="13833" max="13834" width="8.140625" style="40" customWidth="1"/>
    <col min="13835" max="13835" width="7.7109375" style="40" customWidth="1"/>
    <col min="13836" max="14080" width="6.85546875" style="40"/>
    <col min="14081" max="14081" width="1.140625" style="40" customWidth="1"/>
    <col min="14082" max="14082" width="5" style="40" customWidth="1"/>
    <col min="14083" max="14083" width="1.42578125" style="40" customWidth="1"/>
    <col min="14084" max="14084" width="6.28515625" style="40" customWidth="1"/>
    <col min="14085" max="14085" width="52.42578125" style="40" customWidth="1"/>
    <col min="14086" max="14088" width="17" style="40" customWidth="1"/>
    <col min="14089" max="14090" width="8.140625" style="40" customWidth="1"/>
    <col min="14091" max="14091" width="7.7109375" style="40" customWidth="1"/>
    <col min="14092" max="14336" width="6.85546875" style="40"/>
    <col min="14337" max="14337" width="1.140625" style="40" customWidth="1"/>
    <col min="14338" max="14338" width="5" style="40" customWidth="1"/>
    <col min="14339" max="14339" width="1.42578125" style="40" customWidth="1"/>
    <col min="14340" max="14340" width="6.28515625" style="40" customWidth="1"/>
    <col min="14341" max="14341" width="52.42578125" style="40" customWidth="1"/>
    <col min="14342" max="14344" width="17" style="40" customWidth="1"/>
    <col min="14345" max="14346" width="8.140625" style="40" customWidth="1"/>
    <col min="14347" max="14347" width="7.7109375" style="40" customWidth="1"/>
    <col min="14348" max="14592" width="6.85546875" style="40"/>
    <col min="14593" max="14593" width="1.140625" style="40" customWidth="1"/>
    <col min="14594" max="14594" width="5" style="40" customWidth="1"/>
    <col min="14595" max="14595" width="1.42578125" style="40" customWidth="1"/>
    <col min="14596" max="14596" width="6.28515625" style="40" customWidth="1"/>
    <col min="14597" max="14597" width="52.42578125" style="40" customWidth="1"/>
    <col min="14598" max="14600" width="17" style="40" customWidth="1"/>
    <col min="14601" max="14602" width="8.140625" style="40" customWidth="1"/>
    <col min="14603" max="14603" width="7.7109375" style="40" customWidth="1"/>
    <col min="14604" max="14848" width="6.85546875" style="40"/>
    <col min="14849" max="14849" width="1.140625" style="40" customWidth="1"/>
    <col min="14850" max="14850" width="5" style="40" customWidth="1"/>
    <col min="14851" max="14851" width="1.42578125" style="40" customWidth="1"/>
    <col min="14852" max="14852" width="6.28515625" style="40" customWidth="1"/>
    <col min="14853" max="14853" width="52.42578125" style="40" customWidth="1"/>
    <col min="14854" max="14856" width="17" style="40" customWidth="1"/>
    <col min="14857" max="14858" width="8.140625" style="40" customWidth="1"/>
    <col min="14859" max="14859" width="7.7109375" style="40" customWidth="1"/>
    <col min="14860" max="15104" width="6.85546875" style="40"/>
    <col min="15105" max="15105" width="1.140625" style="40" customWidth="1"/>
    <col min="15106" max="15106" width="5" style="40" customWidth="1"/>
    <col min="15107" max="15107" width="1.42578125" style="40" customWidth="1"/>
    <col min="15108" max="15108" width="6.28515625" style="40" customWidth="1"/>
    <col min="15109" max="15109" width="52.42578125" style="40" customWidth="1"/>
    <col min="15110" max="15112" width="17" style="40" customWidth="1"/>
    <col min="15113" max="15114" width="8.140625" style="40" customWidth="1"/>
    <col min="15115" max="15115" width="7.7109375" style="40" customWidth="1"/>
    <col min="15116" max="15360" width="6.85546875" style="40"/>
    <col min="15361" max="15361" width="1.140625" style="40" customWidth="1"/>
    <col min="15362" max="15362" width="5" style="40" customWidth="1"/>
    <col min="15363" max="15363" width="1.42578125" style="40" customWidth="1"/>
    <col min="15364" max="15364" width="6.28515625" style="40" customWidth="1"/>
    <col min="15365" max="15365" width="52.42578125" style="40" customWidth="1"/>
    <col min="15366" max="15368" width="17" style="40" customWidth="1"/>
    <col min="15369" max="15370" width="8.140625" style="40" customWidth="1"/>
    <col min="15371" max="15371" width="7.7109375" style="40" customWidth="1"/>
    <col min="15372" max="15616" width="6.85546875" style="40"/>
    <col min="15617" max="15617" width="1.140625" style="40" customWidth="1"/>
    <col min="15618" max="15618" width="5" style="40" customWidth="1"/>
    <col min="15619" max="15619" width="1.42578125" style="40" customWidth="1"/>
    <col min="15620" max="15620" width="6.28515625" style="40" customWidth="1"/>
    <col min="15621" max="15621" width="52.42578125" style="40" customWidth="1"/>
    <col min="15622" max="15624" width="17" style="40" customWidth="1"/>
    <col min="15625" max="15626" width="8.140625" style="40" customWidth="1"/>
    <col min="15627" max="15627" width="7.7109375" style="40" customWidth="1"/>
    <col min="15628" max="15872" width="6.85546875" style="40"/>
    <col min="15873" max="15873" width="1.140625" style="40" customWidth="1"/>
    <col min="15874" max="15874" width="5" style="40" customWidth="1"/>
    <col min="15875" max="15875" width="1.42578125" style="40" customWidth="1"/>
    <col min="15876" max="15876" width="6.28515625" style="40" customWidth="1"/>
    <col min="15877" max="15877" width="52.42578125" style="40" customWidth="1"/>
    <col min="15878" max="15880" width="17" style="40" customWidth="1"/>
    <col min="15881" max="15882" width="8.140625" style="40" customWidth="1"/>
    <col min="15883" max="15883" width="7.7109375" style="40" customWidth="1"/>
    <col min="15884" max="16128" width="6.85546875" style="40"/>
    <col min="16129" max="16129" width="1.140625" style="40" customWidth="1"/>
    <col min="16130" max="16130" width="5" style="40" customWidth="1"/>
    <col min="16131" max="16131" width="1.42578125" style="40" customWidth="1"/>
    <col min="16132" max="16132" width="6.28515625" style="40" customWidth="1"/>
    <col min="16133" max="16133" width="52.42578125" style="40" customWidth="1"/>
    <col min="16134" max="16136" width="17" style="40" customWidth="1"/>
    <col min="16137" max="16138" width="8.140625" style="40" customWidth="1"/>
    <col min="16139" max="16139" width="7.7109375" style="40" customWidth="1"/>
    <col min="16140" max="16384" width="6.85546875" style="40"/>
  </cols>
  <sheetData>
    <row r="1" spans="1:12" s="29" customFormat="1" ht="16.5" customHeight="1" x14ac:dyDescent="0.2">
      <c r="A1" s="406" t="s">
        <v>732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2" s="29" customFormat="1" ht="15" customHeight="1" x14ac:dyDescent="0.2">
      <c r="B2" s="30"/>
      <c r="C2" s="30"/>
      <c r="D2" s="30"/>
      <c r="E2" s="30"/>
      <c r="F2" s="30"/>
      <c r="G2" s="30"/>
      <c r="H2" s="30"/>
      <c r="I2" s="30"/>
      <c r="J2" s="30"/>
    </row>
    <row r="3" spans="1:12" s="29" customFormat="1" ht="15" customHeight="1" x14ac:dyDescent="0.2">
      <c r="A3" s="407" t="s">
        <v>539</v>
      </c>
      <c r="B3" s="407"/>
      <c r="C3" s="408" t="s">
        <v>650</v>
      </c>
      <c r="D3" s="408"/>
      <c r="E3" s="408"/>
      <c r="F3" s="12" t="s">
        <v>888</v>
      </c>
      <c r="G3" s="12" t="s">
        <v>894</v>
      </c>
      <c r="H3" s="12" t="s">
        <v>895</v>
      </c>
      <c r="I3" s="65" t="s">
        <v>896</v>
      </c>
      <c r="J3" s="65" t="s">
        <v>897</v>
      </c>
      <c r="K3" s="31"/>
      <c r="L3" s="31"/>
    </row>
    <row r="4" spans="1:12" s="35" customFormat="1" ht="23.1" customHeight="1" x14ac:dyDescent="0.2">
      <c r="A4" s="32" t="s">
        <v>733</v>
      </c>
      <c r="B4" s="32"/>
      <c r="C4" s="409" t="s">
        <v>734</v>
      </c>
      <c r="D4" s="409"/>
      <c r="E4" s="409"/>
      <c r="F4" s="34">
        <v>4897308.0199999996</v>
      </c>
      <c r="G4" s="33">
        <v>2000000</v>
      </c>
      <c r="H4" s="34">
        <v>39626.620000000003</v>
      </c>
      <c r="I4" s="33">
        <f>AVERAGE(H4/F4)*100</f>
        <v>0.80915106499672462</v>
      </c>
      <c r="J4" s="33">
        <v>0</v>
      </c>
    </row>
    <row r="5" spans="1:12" s="29" customFormat="1" ht="14.1" customHeight="1" x14ac:dyDescent="0.2">
      <c r="A5" s="403" t="s">
        <v>735</v>
      </c>
      <c r="B5" s="403"/>
      <c r="C5" s="404" t="s">
        <v>736</v>
      </c>
      <c r="D5" s="404"/>
      <c r="E5" s="404"/>
      <c r="F5" s="159">
        <v>4897308.0199999996</v>
      </c>
      <c r="G5" s="159">
        <v>2000000</v>
      </c>
      <c r="H5" s="159">
        <v>39626.620000000003</v>
      </c>
      <c r="I5" s="160">
        <f>AVERAGE(H5/F5)*100</f>
        <v>0.80915106499672462</v>
      </c>
      <c r="J5" s="161">
        <v>0</v>
      </c>
    </row>
    <row r="6" spans="1:12" s="36" customFormat="1" ht="14.1" customHeight="1" x14ac:dyDescent="0.2">
      <c r="A6" s="403" t="s">
        <v>737</v>
      </c>
      <c r="B6" s="403"/>
      <c r="C6" s="404" t="s">
        <v>738</v>
      </c>
      <c r="D6" s="404"/>
      <c r="E6" s="404"/>
      <c r="F6" s="159">
        <v>4897308.0199999996</v>
      </c>
      <c r="G6" s="159">
        <v>2000000</v>
      </c>
      <c r="H6" s="159">
        <v>39626.620000000003</v>
      </c>
      <c r="I6" s="160">
        <f>AVERAGE(H6/F6)*100</f>
        <v>0.80915106499672462</v>
      </c>
      <c r="J6" s="161">
        <v>0</v>
      </c>
    </row>
    <row r="7" spans="1:12" s="29" customFormat="1" ht="14.1" customHeight="1" x14ac:dyDescent="0.2">
      <c r="A7" s="162"/>
      <c r="B7" s="163" t="s">
        <v>739</v>
      </c>
      <c r="C7" s="405" t="s">
        <v>740</v>
      </c>
      <c r="D7" s="405"/>
      <c r="E7" s="405"/>
      <c r="F7" s="164">
        <v>4897308.0199999996</v>
      </c>
      <c r="G7" s="164"/>
      <c r="H7" s="164">
        <v>39626.620000000003</v>
      </c>
      <c r="I7" s="160"/>
      <c r="J7" s="165"/>
    </row>
    <row r="8" spans="1:12" s="35" customFormat="1" ht="10.5" customHeight="1" x14ac:dyDescent="0.2"/>
    <row r="9" spans="1:12" ht="11.25" customHeight="1" x14ac:dyDescent="0.2"/>
    <row r="10" spans="1:12" ht="15" customHeight="1" x14ac:dyDescent="0.2">
      <c r="B10" s="37"/>
      <c r="C10" s="38"/>
      <c r="D10" s="42"/>
      <c r="E10" s="42"/>
      <c r="F10" s="42"/>
      <c r="G10" s="43"/>
      <c r="H10" s="39"/>
      <c r="I10" s="39"/>
      <c r="J10" s="39"/>
      <c r="K10" s="39"/>
    </row>
  </sheetData>
  <mergeCells count="9">
    <mergeCell ref="A6:B6"/>
    <mergeCell ref="C6:E6"/>
    <mergeCell ref="C7:E7"/>
    <mergeCell ref="A1:J1"/>
    <mergeCell ref="A3:B3"/>
    <mergeCell ref="C3:E3"/>
    <mergeCell ref="C4:E4"/>
    <mergeCell ref="A5:B5"/>
    <mergeCell ref="C5:E5"/>
  </mergeCells>
  <pageMargins left="0.19685039370078741" right="0.19685039370078741" top="0.70866141732283472" bottom="0.70866141732283472" header="0.31496062992125984" footer="0.31496062992125984"/>
  <pageSetup paperSize="9" scale="72" fitToHeight="0" orientation="portrait" r:id="rId1"/>
  <headerFooter alignWithMargins="0"/>
  <rowBreaks count="3" manualBreakCount="3">
    <brk id="102" min="1" max="256" man="1"/>
    <brk id="116" min="1" max="256" man="1"/>
    <brk id="126" min="1" max="25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900-8DC3-48FB-AEA3-B6BE4BCCD541}">
  <sheetPr>
    <tabColor rgb="FFFF99CC"/>
    <pageSetUpPr fitToPage="1"/>
  </sheetPr>
  <dimension ref="A1:J33"/>
  <sheetViews>
    <sheetView zoomScale="120" zoomScaleNormal="120" zoomScaleSheetLayoutView="130" workbookViewId="0">
      <selection activeCell="G2" sqref="G2"/>
    </sheetView>
  </sheetViews>
  <sheetFormatPr defaultRowHeight="12.75" x14ac:dyDescent="0.2"/>
  <cols>
    <col min="1" max="1" width="10" style="40" customWidth="1"/>
    <col min="2" max="2" width="37" style="40" customWidth="1"/>
    <col min="3" max="5" width="19.7109375" style="40" customWidth="1"/>
    <col min="6" max="8" width="9.140625" style="40"/>
    <col min="9" max="9" width="12" style="46" customWidth="1"/>
    <col min="10" max="256" width="9.140625" style="40"/>
    <col min="257" max="257" width="10" style="40" customWidth="1"/>
    <col min="258" max="258" width="37" style="40" customWidth="1"/>
    <col min="259" max="261" width="17" style="40" customWidth="1"/>
    <col min="262" max="512" width="9.140625" style="40"/>
    <col min="513" max="513" width="10" style="40" customWidth="1"/>
    <col min="514" max="514" width="37" style="40" customWidth="1"/>
    <col min="515" max="517" width="17" style="40" customWidth="1"/>
    <col min="518" max="768" width="9.140625" style="40"/>
    <col min="769" max="769" width="10" style="40" customWidth="1"/>
    <col min="770" max="770" width="37" style="40" customWidth="1"/>
    <col min="771" max="773" width="17" style="40" customWidth="1"/>
    <col min="774" max="1024" width="9.140625" style="40"/>
    <col min="1025" max="1025" width="10" style="40" customWidth="1"/>
    <col min="1026" max="1026" width="37" style="40" customWidth="1"/>
    <col min="1027" max="1029" width="17" style="40" customWidth="1"/>
    <col min="1030" max="1280" width="9.140625" style="40"/>
    <col min="1281" max="1281" width="10" style="40" customWidth="1"/>
    <col min="1282" max="1282" width="37" style="40" customWidth="1"/>
    <col min="1283" max="1285" width="17" style="40" customWidth="1"/>
    <col min="1286" max="1536" width="9.140625" style="40"/>
    <col min="1537" max="1537" width="10" style="40" customWidth="1"/>
    <col min="1538" max="1538" width="37" style="40" customWidth="1"/>
    <col min="1539" max="1541" width="17" style="40" customWidth="1"/>
    <col min="1542" max="1792" width="9.140625" style="40"/>
    <col min="1793" max="1793" width="10" style="40" customWidth="1"/>
    <col min="1794" max="1794" width="37" style="40" customWidth="1"/>
    <col min="1795" max="1797" width="17" style="40" customWidth="1"/>
    <col min="1798" max="2048" width="9.140625" style="40"/>
    <col min="2049" max="2049" width="10" style="40" customWidth="1"/>
    <col min="2050" max="2050" width="37" style="40" customWidth="1"/>
    <col min="2051" max="2053" width="17" style="40" customWidth="1"/>
    <col min="2054" max="2304" width="9.140625" style="40"/>
    <col min="2305" max="2305" width="10" style="40" customWidth="1"/>
    <col min="2306" max="2306" width="37" style="40" customWidth="1"/>
    <col min="2307" max="2309" width="17" style="40" customWidth="1"/>
    <col min="2310" max="2560" width="9.140625" style="40"/>
    <col min="2561" max="2561" width="10" style="40" customWidth="1"/>
    <col min="2562" max="2562" width="37" style="40" customWidth="1"/>
    <col min="2563" max="2565" width="17" style="40" customWidth="1"/>
    <col min="2566" max="2816" width="9.140625" style="40"/>
    <col min="2817" max="2817" width="10" style="40" customWidth="1"/>
    <col min="2818" max="2818" width="37" style="40" customWidth="1"/>
    <col min="2819" max="2821" width="17" style="40" customWidth="1"/>
    <col min="2822" max="3072" width="9.140625" style="40"/>
    <col min="3073" max="3073" width="10" style="40" customWidth="1"/>
    <col min="3074" max="3074" width="37" style="40" customWidth="1"/>
    <col min="3075" max="3077" width="17" style="40" customWidth="1"/>
    <col min="3078" max="3328" width="9.140625" style="40"/>
    <col min="3329" max="3329" width="10" style="40" customWidth="1"/>
    <col min="3330" max="3330" width="37" style="40" customWidth="1"/>
    <col min="3331" max="3333" width="17" style="40" customWidth="1"/>
    <col min="3334" max="3584" width="9.140625" style="40"/>
    <col min="3585" max="3585" width="10" style="40" customWidth="1"/>
    <col min="3586" max="3586" width="37" style="40" customWidth="1"/>
    <col min="3587" max="3589" width="17" style="40" customWidth="1"/>
    <col min="3590" max="3840" width="9.140625" style="40"/>
    <col min="3841" max="3841" width="10" style="40" customWidth="1"/>
    <col min="3842" max="3842" width="37" style="40" customWidth="1"/>
    <col min="3843" max="3845" width="17" style="40" customWidth="1"/>
    <col min="3846" max="4096" width="9.140625" style="40"/>
    <col min="4097" max="4097" width="10" style="40" customWidth="1"/>
    <col min="4098" max="4098" width="37" style="40" customWidth="1"/>
    <col min="4099" max="4101" width="17" style="40" customWidth="1"/>
    <col min="4102" max="4352" width="9.140625" style="40"/>
    <col min="4353" max="4353" width="10" style="40" customWidth="1"/>
    <col min="4354" max="4354" width="37" style="40" customWidth="1"/>
    <col min="4355" max="4357" width="17" style="40" customWidth="1"/>
    <col min="4358" max="4608" width="9.140625" style="40"/>
    <col min="4609" max="4609" width="10" style="40" customWidth="1"/>
    <col min="4610" max="4610" width="37" style="40" customWidth="1"/>
    <col min="4611" max="4613" width="17" style="40" customWidth="1"/>
    <col min="4614" max="4864" width="9.140625" style="40"/>
    <col min="4865" max="4865" width="10" style="40" customWidth="1"/>
    <col min="4866" max="4866" width="37" style="40" customWidth="1"/>
    <col min="4867" max="4869" width="17" style="40" customWidth="1"/>
    <col min="4870" max="5120" width="9.140625" style="40"/>
    <col min="5121" max="5121" width="10" style="40" customWidth="1"/>
    <col min="5122" max="5122" width="37" style="40" customWidth="1"/>
    <col min="5123" max="5125" width="17" style="40" customWidth="1"/>
    <col min="5126" max="5376" width="9.140625" style="40"/>
    <col min="5377" max="5377" width="10" style="40" customWidth="1"/>
    <col min="5378" max="5378" width="37" style="40" customWidth="1"/>
    <col min="5379" max="5381" width="17" style="40" customWidth="1"/>
    <col min="5382" max="5632" width="9.140625" style="40"/>
    <col min="5633" max="5633" width="10" style="40" customWidth="1"/>
    <col min="5634" max="5634" width="37" style="40" customWidth="1"/>
    <col min="5635" max="5637" width="17" style="40" customWidth="1"/>
    <col min="5638" max="5888" width="9.140625" style="40"/>
    <col min="5889" max="5889" width="10" style="40" customWidth="1"/>
    <col min="5890" max="5890" width="37" style="40" customWidth="1"/>
    <col min="5891" max="5893" width="17" style="40" customWidth="1"/>
    <col min="5894" max="6144" width="9.140625" style="40"/>
    <col min="6145" max="6145" width="10" style="40" customWidth="1"/>
    <col min="6146" max="6146" width="37" style="40" customWidth="1"/>
    <col min="6147" max="6149" width="17" style="40" customWidth="1"/>
    <col min="6150" max="6400" width="9.140625" style="40"/>
    <col min="6401" max="6401" width="10" style="40" customWidth="1"/>
    <col min="6402" max="6402" width="37" style="40" customWidth="1"/>
    <col min="6403" max="6405" width="17" style="40" customWidth="1"/>
    <col min="6406" max="6656" width="9.140625" style="40"/>
    <col min="6657" max="6657" width="10" style="40" customWidth="1"/>
    <col min="6658" max="6658" width="37" style="40" customWidth="1"/>
    <col min="6659" max="6661" width="17" style="40" customWidth="1"/>
    <col min="6662" max="6912" width="9.140625" style="40"/>
    <col min="6913" max="6913" width="10" style="40" customWidth="1"/>
    <col min="6914" max="6914" width="37" style="40" customWidth="1"/>
    <col min="6915" max="6917" width="17" style="40" customWidth="1"/>
    <col min="6918" max="7168" width="9.140625" style="40"/>
    <col min="7169" max="7169" width="10" style="40" customWidth="1"/>
    <col min="7170" max="7170" width="37" style="40" customWidth="1"/>
    <col min="7171" max="7173" width="17" style="40" customWidth="1"/>
    <col min="7174" max="7424" width="9.140625" style="40"/>
    <col min="7425" max="7425" width="10" style="40" customWidth="1"/>
    <col min="7426" max="7426" width="37" style="40" customWidth="1"/>
    <col min="7427" max="7429" width="17" style="40" customWidth="1"/>
    <col min="7430" max="7680" width="9.140625" style="40"/>
    <col min="7681" max="7681" width="10" style="40" customWidth="1"/>
    <col min="7682" max="7682" width="37" style="40" customWidth="1"/>
    <col min="7683" max="7685" width="17" style="40" customWidth="1"/>
    <col min="7686" max="7936" width="9.140625" style="40"/>
    <col min="7937" max="7937" width="10" style="40" customWidth="1"/>
    <col min="7938" max="7938" width="37" style="40" customWidth="1"/>
    <col min="7939" max="7941" width="17" style="40" customWidth="1"/>
    <col min="7942" max="8192" width="9.140625" style="40"/>
    <col min="8193" max="8193" width="10" style="40" customWidth="1"/>
    <col min="8194" max="8194" width="37" style="40" customWidth="1"/>
    <col min="8195" max="8197" width="17" style="40" customWidth="1"/>
    <col min="8198" max="8448" width="9.140625" style="40"/>
    <col min="8449" max="8449" width="10" style="40" customWidth="1"/>
    <col min="8450" max="8450" width="37" style="40" customWidth="1"/>
    <col min="8451" max="8453" width="17" style="40" customWidth="1"/>
    <col min="8454" max="8704" width="9.140625" style="40"/>
    <col min="8705" max="8705" width="10" style="40" customWidth="1"/>
    <col min="8706" max="8706" width="37" style="40" customWidth="1"/>
    <col min="8707" max="8709" width="17" style="40" customWidth="1"/>
    <col min="8710" max="8960" width="9.140625" style="40"/>
    <col min="8961" max="8961" width="10" style="40" customWidth="1"/>
    <col min="8962" max="8962" width="37" style="40" customWidth="1"/>
    <col min="8963" max="8965" width="17" style="40" customWidth="1"/>
    <col min="8966" max="9216" width="9.140625" style="40"/>
    <col min="9217" max="9217" width="10" style="40" customWidth="1"/>
    <col min="9218" max="9218" width="37" style="40" customWidth="1"/>
    <col min="9219" max="9221" width="17" style="40" customWidth="1"/>
    <col min="9222" max="9472" width="9.140625" style="40"/>
    <col min="9473" max="9473" width="10" style="40" customWidth="1"/>
    <col min="9474" max="9474" width="37" style="40" customWidth="1"/>
    <col min="9475" max="9477" width="17" style="40" customWidth="1"/>
    <col min="9478" max="9728" width="9.140625" style="40"/>
    <col min="9729" max="9729" width="10" style="40" customWidth="1"/>
    <col min="9730" max="9730" width="37" style="40" customWidth="1"/>
    <col min="9731" max="9733" width="17" style="40" customWidth="1"/>
    <col min="9734" max="9984" width="9.140625" style="40"/>
    <col min="9985" max="9985" width="10" style="40" customWidth="1"/>
    <col min="9986" max="9986" width="37" style="40" customWidth="1"/>
    <col min="9987" max="9989" width="17" style="40" customWidth="1"/>
    <col min="9990" max="10240" width="9.140625" style="40"/>
    <col min="10241" max="10241" width="10" style="40" customWidth="1"/>
    <col min="10242" max="10242" width="37" style="40" customWidth="1"/>
    <col min="10243" max="10245" width="17" style="40" customWidth="1"/>
    <col min="10246" max="10496" width="9.140625" style="40"/>
    <col min="10497" max="10497" width="10" style="40" customWidth="1"/>
    <col min="10498" max="10498" width="37" style="40" customWidth="1"/>
    <col min="10499" max="10501" width="17" style="40" customWidth="1"/>
    <col min="10502" max="10752" width="9.140625" style="40"/>
    <col min="10753" max="10753" width="10" style="40" customWidth="1"/>
    <col min="10754" max="10754" width="37" style="40" customWidth="1"/>
    <col min="10755" max="10757" width="17" style="40" customWidth="1"/>
    <col min="10758" max="11008" width="9.140625" style="40"/>
    <col min="11009" max="11009" width="10" style="40" customWidth="1"/>
    <col min="11010" max="11010" width="37" style="40" customWidth="1"/>
    <col min="11011" max="11013" width="17" style="40" customWidth="1"/>
    <col min="11014" max="11264" width="9.140625" style="40"/>
    <col min="11265" max="11265" width="10" style="40" customWidth="1"/>
    <col min="11266" max="11266" width="37" style="40" customWidth="1"/>
    <col min="11267" max="11269" width="17" style="40" customWidth="1"/>
    <col min="11270" max="11520" width="9.140625" style="40"/>
    <col min="11521" max="11521" width="10" style="40" customWidth="1"/>
    <col min="11522" max="11522" width="37" style="40" customWidth="1"/>
    <col min="11523" max="11525" width="17" style="40" customWidth="1"/>
    <col min="11526" max="11776" width="9.140625" style="40"/>
    <col min="11777" max="11777" width="10" style="40" customWidth="1"/>
    <col min="11778" max="11778" width="37" style="40" customWidth="1"/>
    <col min="11779" max="11781" width="17" style="40" customWidth="1"/>
    <col min="11782" max="12032" width="9.140625" style="40"/>
    <col min="12033" max="12033" width="10" style="40" customWidth="1"/>
    <col min="12034" max="12034" width="37" style="40" customWidth="1"/>
    <col min="12035" max="12037" width="17" style="40" customWidth="1"/>
    <col min="12038" max="12288" width="9.140625" style="40"/>
    <col min="12289" max="12289" width="10" style="40" customWidth="1"/>
    <col min="12290" max="12290" width="37" style="40" customWidth="1"/>
    <col min="12291" max="12293" width="17" style="40" customWidth="1"/>
    <col min="12294" max="12544" width="9.140625" style="40"/>
    <col min="12545" max="12545" width="10" style="40" customWidth="1"/>
    <col min="12546" max="12546" width="37" style="40" customWidth="1"/>
    <col min="12547" max="12549" width="17" style="40" customWidth="1"/>
    <col min="12550" max="12800" width="9.140625" style="40"/>
    <col min="12801" max="12801" width="10" style="40" customWidth="1"/>
    <col min="12802" max="12802" width="37" style="40" customWidth="1"/>
    <col min="12803" max="12805" width="17" style="40" customWidth="1"/>
    <col min="12806" max="13056" width="9.140625" style="40"/>
    <col min="13057" max="13057" width="10" style="40" customWidth="1"/>
    <col min="13058" max="13058" width="37" style="40" customWidth="1"/>
    <col min="13059" max="13061" width="17" style="40" customWidth="1"/>
    <col min="13062" max="13312" width="9.140625" style="40"/>
    <col min="13313" max="13313" width="10" style="40" customWidth="1"/>
    <col min="13314" max="13314" width="37" style="40" customWidth="1"/>
    <col min="13315" max="13317" width="17" style="40" customWidth="1"/>
    <col min="13318" max="13568" width="9.140625" style="40"/>
    <col min="13569" max="13569" width="10" style="40" customWidth="1"/>
    <col min="13570" max="13570" width="37" style="40" customWidth="1"/>
    <col min="13571" max="13573" width="17" style="40" customWidth="1"/>
    <col min="13574" max="13824" width="9.140625" style="40"/>
    <col min="13825" max="13825" width="10" style="40" customWidth="1"/>
    <col min="13826" max="13826" width="37" style="40" customWidth="1"/>
    <col min="13827" max="13829" width="17" style="40" customWidth="1"/>
    <col min="13830" max="14080" width="9.140625" style="40"/>
    <col min="14081" max="14081" width="10" style="40" customWidth="1"/>
    <col min="14082" max="14082" width="37" style="40" customWidth="1"/>
    <col min="14083" max="14085" width="17" style="40" customWidth="1"/>
    <col min="14086" max="14336" width="9.140625" style="40"/>
    <col min="14337" max="14337" width="10" style="40" customWidth="1"/>
    <col min="14338" max="14338" width="37" style="40" customWidth="1"/>
    <col min="14339" max="14341" width="17" style="40" customWidth="1"/>
    <col min="14342" max="14592" width="9.140625" style="40"/>
    <col min="14593" max="14593" width="10" style="40" customWidth="1"/>
    <col min="14594" max="14594" width="37" style="40" customWidth="1"/>
    <col min="14595" max="14597" width="17" style="40" customWidth="1"/>
    <col min="14598" max="14848" width="9.140625" style="40"/>
    <col min="14849" max="14849" width="10" style="40" customWidth="1"/>
    <col min="14850" max="14850" width="37" style="40" customWidth="1"/>
    <col min="14851" max="14853" width="17" style="40" customWidth="1"/>
    <col min="14854" max="15104" width="9.140625" style="40"/>
    <col min="15105" max="15105" width="10" style="40" customWidth="1"/>
    <col min="15106" max="15106" width="37" style="40" customWidth="1"/>
    <col min="15107" max="15109" width="17" style="40" customWidth="1"/>
    <col min="15110" max="15360" width="9.140625" style="40"/>
    <col min="15361" max="15361" width="10" style="40" customWidth="1"/>
    <col min="15362" max="15362" width="37" style="40" customWidth="1"/>
    <col min="15363" max="15365" width="17" style="40" customWidth="1"/>
    <col min="15366" max="15616" width="9.140625" style="40"/>
    <col min="15617" max="15617" width="10" style="40" customWidth="1"/>
    <col min="15618" max="15618" width="37" style="40" customWidth="1"/>
    <col min="15619" max="15621" width="17" style="40" customWidth="1"/>
    <col min="15622" max="15872" width="9.140625" style="40"/>
    <col min="15873" max="15873" width="10" style="40" customWidth="1"/>
    <col min="15874" max="15874" width="37" style="40" customWidth="1"/>
    <col min="15875" max="15877" width="17" style="40" customWidth="1"/>
    <col min="15878" max="16128" width="9.140625" style="40"/>
    <col min="16129" max="16129" width="10" style="40" customWidth="1"/>
    <col min="16130" max="16130" width="37" style="40" customWidth="1"/>
    <col min="16131" max="16133" width="17" style="40" customWidth="1"/>
    <col min="16134" max="16384" width="9.140625" style="40"/>
  </cols>
  <sheetData>
    <row r="1" spans="1:10" ht="16.5" customHeight="1" x14ac:dyDescent="0.2">
      <c r="A1" s="406" t="s">
        <v>898</v>
      </c>
      <c r="B1" s="406"/>
      <c r="C1" s="406"/>
      <c r="D1" s="406"/>
      <c r="E1" s="406"/>
      <c r="F1" s="406"/>
      <c r="G1" s="406"/>
      <c r="H1" s="44"/>
      <c r="I1" s="45"/>
      <c r="J1" s="44"/>
    </row>
    <row r="2" spans="1:10" ht="15" customHeight="1" x14ac:dyDescent="0.2"/>
    <row r="3" spans="1:10" ht="16.5" customHeight="1" x14ac:dyDescent="0.2">
      <c r="A3" s="410" t="s">
        <v>741</v>
      </c>
      <c r="B3" s="410"/>
      <c r="C3" s="410"/>
      <c r="D3" s="410"/>
      <c r="E3" s="410"/>
      <c r="F3" s="410"/>
      <c r="G3" s="410"/>
      <c r="H3" s="410"/>
      <c r="I3" s="410"/>
      <c r="J3" s="410"/>
    </row>
    <row r="4" spans="1:10" ht="15" customHeight="1" x14ac:dyDescent="0.2"/>
    <row r="5" spans="1:10" ht="22.5" customHeight="1" x14ac:dyDescent="0.2">
      <c r="A5" s="47" t="s">
        <v>39</v>
      </c>
      <c r="B5" s="47" t="s">
        <v>742</v>
      </c>
      <c r="C5" s="12" t="s">
        <v>888</v>
      </c>
      <c r="D5" s="12" t="s">
        <v>894</v>
      </c>
      <c r="E5" s="12" t="s">
        <v>895</v>
      </c>
      <c r="F5" s="65" t="s">
        <v>896</v>
      </c>
      <c r="G5" s="65" t="s">
        <v>897</v>
      </c>
    </row>
    <row r="6" spans="1:10" s="48" customFormat="1" ht="15" x14ac:dyDescent="0.2">
      <c r="A6" s="166" t="s">
        <v>649</v>
      </c>
      <c r="B6" s="167"/>
      <c r="C6" s="168">
        <f t="shared" ref="C6:E6" si="0">SUM(C7:C13)</f>
        <v>15756738.18</v>
      </c>
      <c r="D6" s="168">
        <f>SUM(D7:D13)</f>
        <v>36133900</v>
      </c>
      <c r="E6" s="168">
        <f t="shared" si="0"/>
        <v>12050219.039999999</v>
      </c>
      <c r="F6" s="169">
        <f>AVERAGE(E6/C6)*100</f>
        <v>76.476608942422615</v>
      </c>
      <c r="G6" s="169">
        <f>AVERAGE(E6/D6)*100</f>
        <v>33.348791688691229</v>
      </c>
      <c r="I6" s="49"/>
    </row>
    <row r="7" spans="1:10" s="48" customFormat="1" x14ac:dyDescent="0.2">
      <c r="A7" s="170" t="s">
        <v>743</v>
      </c>
      <c r="B7" s="171" t="s">
        <v>744</v>
      </c>
      <c r="C7" s="172">
        <v>9266734.4000000004</v>
      </c>
      <c r="D7" s="172">
        <v>21083150</v>
      </c>
      <c r="E7" s="172">
        <v>6034240.5</v>
      </c>
      <c r="F7" s="173">
        <f>AVERAGE(E7/C7)*100</f>
        <v>65.117227272640946</v>
      </c>
      <c r="G7" s="173">
        <f>AVERAGE(E7/D7)*100</f>
        <v>28.621152436898662</v>
      </c>
      <c r="I7" s="49"/>
    </row>
    <row r="8" spans="1:10" s="48" customFormat="1" x14ac:dyDescent="0.2">
      <c r="A8" s="170" t="s">
        <v>745</v>
      </c>
      <c r="B8" s="170" t="s">
        <v>32</v>
      </c>
      <c r="C8" s="172">
        <v>236085.95</v>
      </c>
      <c r="D8" s="172">
        <v>1081500</v>
      </c>
      <c r="E8" s="172">
        <v>588844.53</v>
      </c>
      <c r="F8" s="173">
        <f>AVERAGE(E8/C8)*100</f>
        <v>249.41955673346931</v>
      </c>
      <c r="G8" s="173">
        <f t="shared" ref="G8" si="1">AVERAGE(E8/D8)*100</f>
        <v>54.447020804438282</v>
      </c>
      <c r="I8" s="49"/>
    </row>
    <row r="9" spans="1:10" s="48" customFormat="1" x14ac:dyDescent="0.2">
      <c r="A9" s="170" t="s">
        <v>746</v>
      </c>
      <c r="B9" s="170" t="s">
        <v>747</v>
      </c>
      <c r="C9" s="172">
        <v>758182.53</v>
      </c>
      <c r="D9" s="172">
        <v>1541250</v>
      </c>
      <c r="E9" s="172">
        <v>854995.52</v>
      </c>
      <c r="F9" s="173">
        <f>AVERAGE(E9/C9)*100</f>
        <v>112.76908741223568</v>
      </c>
      <c r="G9" s="173">
        <f>AVERAGE(E9/D9)*100</f>
        <v>55.474161881589623</v>
      </c>
      <c r="I9" s="49"/>
    </row>
    <row r="10" spans="1:10" s="48" customFormat="1" x14ac:dyDescent="0.2">
      <c r="A10" s="170" t="s">
        <v>748</v>
      </c>
      <c r="B10" s="170" t="s">
        <v>34</v>
      </c>
      <c r="C10" s="172">
        <v>1261207.52</v>
      </c>
      <c r="D10" s="172">
        <v>10918000</v>
      </c>
      <c r="E10" s="172">
        <v>4473143.7</v>
      </c>
      <c r="F10" s="173">
        <f>AVERAGE(E10/C10)*100</f>
        <v>354.67150560599259</v>
      </c>
      <c r="G10" s="173">
        <f>AVERAGE(E10/D10)*100</f>
        <v>40.970358124198576</v>
      </c>
      <c r="I10" s="49"/>
    </row>
    <row r="11" spans="1:10" s="48" customFormat="1" x14ac:dyDescent="0.2">
      <c r="A11" s="170" t="s">
        <v>749</v>
      </c>
      <c r="B11" s="170" t="s">
        <v>35</v>
      </c>
      <c r="C11" s="172">
        <v>0</v>
      </c>
      <c r="D11" s="172">
        <v>0</v>
      </c>
      <c r="E11" s="172">
        <v>0</v>
      </c>
      <c r="F11" s="173">
        <v>0</v>
      </c>
      <c r="G11" s="173">
        <v>0</v>
      </c>
      <c r="I11" s="49"/>
    </row>
    <row r="12" spans="1:10" ht="25.5" x14ac:dyDescent="0.2">
      <c r="A12" s="174" t="s">
        <v>750</v>
      </c>
      <c r="B12" s="175" t="s">
        <v>751</v>
      </c>
      <c r="C12" s="176">
        <v>75984.66</v>
      </c>
      <c r="D12" s="176">
        <v>1510000</v>
      </c>
      <c r="E12" s="176">
        <v>98994.79</v>
      </c>
      <c r="F12" s="207">
        <f>AVERAGE(E12/C12)*100</f>
        <v>130.28259914566965</v>
      </c>
      <c r="G12" s="207">
        <f>AVERAGE(E12/D12)*100</f>
        <v>6.5559463576158938</v>
      </c>
    </row>
    <row r="13" spans="1:10" x14ac:dyDescent="0.2">
      <c r="A13" s="174" t="s">
        <v>752</v>
      </c>
      <c r="B13" s="158" t="s">
        <v>37</v>
      </c>
      <c r="C13" s="176">
        <v>4158543.12</v>
      </c>
      <c r="D13" s="176">
        <v>0</v>
      </c>
      <c r="E13" s="176">
        <v>0</v>
      </c>
      <c r="F13" s="173">
        <v>0</v>
      </c>
      <c r="G13" s="173">
        <v>0</v>
      </c>
    </row>
    <row r="14" spans="1:10" x14ac:dyDescent="0.2">
      <c r="C14" s="46"/>
      <c r="D14" s="46"/>
      <c r="E14" s="46"/>
      <c r="F14" s="46"/>
      <c r="G14" s="46"/>
    </row>
    <row r="15" spans="1:10" x14ac:dyDescent="0.2">
      <c r="C15" s="46"/>
      <c r="D15" s="46"/>
      <c r="E15" s="46"/>
      <c r="F15" s="46"/>
      <c r="G15" s="46"/>
    </row>
    <row r="16" spans="1:10" x14ac:dyDescent="0.2">
      <c r="C16" s="46"/>
      <c r="D16" s="46"/>
      <c r="E16" s="46"/>
      <c r="F16" s="46"/>
      <c r="G16" s="46"/>
    </row>
    <row r="17" spans="3:7" x14ac:dyDescent="0.2">
      <c r="C17" s="46"/>
      <c r="D17" s="46"/>
      <c r="E17" s="46"/>
      <c r="F17" s="46"/>
      <c r="G17" s="46"/>
    </row>
    <row r="18" spans="3:7" x14ac:dyDescent="0.2">
      <c r="C18" s="46"/>
      <c r="D18" s="46"/>
      <c r="E18" s="46"/>
      <c r="F18" s="46"/>
      <c r="G18" s="46"/>
    </row>
    <row r="19" spans="3:7" x14ac:dyDescent="0.2">
      <c r="C19" s="46"/>
      <c r="D19" s="46"/>
      <c r="E19" s="46"/>
      <c r="F19" s="46"/>
      <c r="G19" s="46"/>
    </row>
    <row r="20" spans="3:7" x14ac:dyDescent="0.2">
      <c r="C20" s="46"/>
      <c r="D20" s="46"/>
      <c r="E20" s="46"/>
      <c r="F20" s="46"/>
      <c r="G20" s="46"/>
    </row>
    <row r="21" spans="3:7" x14ac:dyDescent="0.2">
      <c r="C21" s="46"/>
      <c r="D21" s="46"/>
      <c r="E21" s="46"/>
      <c r="F21" s="46"/>
      <c r="G21" s="46"/>
    </row>
    <row r="22" spans="3:7" x14ac:dyDescent="0.2">
      <c r="C22" s="46"/>
      <c r="D22" s="46"/>
      <c r="E22" s="46"/>
      <c r="F22" s="46"/>
      <c r="G22" s="46"/>
    </row>
    <row r="23" spans="3:7" x14ac:dyDescent="0.2">
      <c r="C23" s="46"/>
      <c r="D23" s="46"/>
      <c r="E23" s="46"/>
      <c r="F23" s="46"/>
      <c r="G23" s="46"/>
    </row>
    <row r="24" spans="3:7" x14ac:dyDescent="0.2">
      <c r="C24" s="46"/>
      <c r="D24" s="46"/>
      <c r="E24" s="46"/>
      <c r="F24" s="46"/>
      <c r="G24" s="46"/>
    </row>
    <row r="25" spans="3:7" x14ac:dyDescent="0.2">
      <c r="C25" s="46"/>
      <c r="D25" s="46"/>
      <c r="E25" s="46"/>
      <c r="F25" s="46"/>
      <c r="G25" s="46"/>
    </row>
    <row r="26" spans="3:7" x14ac:dyDescent="0.2">
      <c r="C26" s="46"/>
      <c r="D26" s="46"/>
      <c r="E26" s="46"/>
      <c r="F26" s="46"/>
      <c r="G26" s="46"/>
    </row>
    <row r="27" spans="3:7" x14ac:dyDescent="0.2">
      <c r="C27" s="46"/>
      <c r="D27" s="46"/>
      <c r="E27" s="46"/>
      <c r="F27" s="46"/>
      <c r="G27" s="46"/>
    </row>
    <row r="28" spans="3:7" x14ac:dyDescent="0.2">
      <c r="C28" s="46"/>
      <c r="D28" s="46"/>
      <c r="E28" s="46"/>
      <c r="F28" s="46"/>
      <c r="G28" s="46"/>
    </row>
    <row r="29" spans="3:7" x14ac:dyDescent="0.2">
      <c r="C29" s="46"/>
      <c r="D29" s="46"/>
      <c r="E29" s="46"/>
      <c r="F29" s="46"/>
      <c r="G29" s="46"/>
    </row>
    <row r="30" spans="3:7" x14ac:dyDescent="0.2">
      <c r="C30" s="46"/>
      <c r="D30" s="46"/>
      <c r="E30" s="46"/>
      <c r="F30" s="46"/>
      <c r="G30" s="46"/>
    </row>
    <row r="31" spans="3:7" x14ac:dyDescent="0.2">
      <c r="C31" s="46"/>
      <c r="D31" s="46"/>
      <c r="E31" s="46"/>
      <c r="F31" s="46"/>
      <c r="G31" s="46"/>
    </row>
    <row r="32" spans="3:7" x14ac:dyDescent="0.2">
      <c r="C32" s="46"/>
      <c r="D32" s="46"/>
      <c r="E32" s="46"/>
      <c r="F32" s="46"/>
      <c r="G32" s="46"/>
    </row>
    <row r="33" spans="3:7" x14ac:dyDescent="0.2">
      <c r="C33" s="46"/>
      <c r="D33" s="46"/>
      <c r="E33" s="46"/>
      <c r="F33" s="46"/>
      <c r="G33" s="46"/>
    </row>
  </sheetData>
  <mergeCells count="2">
    <mergeCell ref="A1:G1"/>
    <mergeCell ref="A3:J3"/>
  </mergeCells>
  <phoneticPr fontId="55" type="noConversion"/>
  <pageMargins left="0.25" right="0.25" top="0.75" bottom="0.75" header="0.3" footer="0.3"/>
  <pageSetup paperSize="9" scale="81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4C7E-77A5-4729-B8F8-A6531D3427EA}">
  <sheetPr>
    <tabColor rgb="FFFF99CC"/>
    <pageSetUpPr fitToPage="1"/>
  </sheetPr>
  <dimension ref="A1:J14"/>
  <sheetViews>
    <sheetView zoomScale="120" zoomScaleNormal="120" zoomScaleSheetLayoutView="130" workbookViewId="0">
      <selection activeCell="G2" sqref="G2"/>
    </sheetView>
  </sheetViews>
  <sheetFormatPr defaultRowHeight="12.75" x14ac:dyDescent="0.2"/>
  <cols>
    <col min="1" max="1" width="10" style="40" customWidth="1"/>
    <col min="2" max="2" width="37" style="40" customWidth="1"/>
    <col min="3" max="5" width="19.7109375" style="40" customWidth="1"/>
    <col min="6" max="256" width="9.140625" style="40"/>
    <col min="257" max="257" width="10" style="40" customWidth="1"/>
    <col min="258" max="258" width="37" style="40" customWidth="1"/>
    <col min="259" max="261" width="17" style="40" customWidth="1"/>
    <col min="262" max="512" width="9.140625" style="40"/>
    <col min="513" max="513" width="10" style="40" customWidth="1"/>
    <col min="514" max="514" width="37" style="40" customWidth="1"/>
    <col min="515" max="517" width="17" style="40" customWidth="1"/>
    <col min="518" max="768" width="9.140625" style="40"/>
    <col min="769" max="769" width="10" style="40" customWidth="1"/>
    <col min="770" max="770" width="37" style="40" customWidth="1"/>
    <col min="771" max="773" width="17" style="40" customWidth="1"/>
    <col min="774" max="1024" width="9.140625" style="40"/>
    <col min="1025" max="1025" width="10" style="40" customWidth="1"/>
    <col min="1026" max="1026" width="37" style="40" customWidth="1"/>
    <col min="1027" max="1029" width="17" style="40" customWidth="1"/>
    <col min="1030" max="1280" width="9.140625" style="40"/>
    <col min="1281" max="1281" width="10" style="40" customWidth="1"/>
    <col min="1282" max="1282" width="37" style="40" customWidth="1"/>
    <col min="1283" max="1285" width="17" style="40" customWidth="1"/>
    <col min="1286" max="1536" width="9.140625" style="40"/>
    <col min="1537" max="1537" width="10" style="40" customWidth="1"/>
    <col min="1538" max="1538" width="37" style="40" customWidth="1"/>
    <col min="1539" max="1541" width="17" style="40" customWidth="1"/>
    <col min="1542" max="1792" width="9.140625" style="40"/>
    <col min="1793" max="1793" width="10" style="40" customWidth="1"/>
    <col min="1794" max="1794" width="37" style="40" customWidth="1"/>
    <col min="1795" max="1797" width="17" style="40" customWidth="1"/>
    <col min="1798" max="2048" width="9.140625" style="40"/>
    <col min="2049" max="2049" width="10" style="40" customWidth="1"/>
    <col min="2050" max="2050" width="37" style="40" customWidth="1"/>
    <col min="2051" max="2053" width="17" style="40" customWidth="1"/>
    <col min="2054" max="2304" width="9.140625" style="40"/>
    <col min="2305" max="2305" width="10" style="40" customWidth="1"/>
    <col min="2306" max="2306" width="37" style="40" customWidth="1"/>
    <col min="2307" max="2309" width="17" style="40" customWidth="1"/>
    <col min="2310" max="2560" width="9.140625" style="40"/>
    <col min="2561" max="2561" width="10" style="40" customWidth="1"/>
    <col min="2562" max="2562" width="37" style="40" customWidth="1"/>
    <col min="2563" max="2565" width="17" style="40" customWidth="1"/>
    <col min="2566" max="2816" width="9.140625" style="40"/>
    <col min="2817" max="2817" width="10" style="40" customWidth="1"/>
    <col min="2818" max="2818" width="37" style="40" customWidth="1"/>
    <col min="2819" max="2821" width="17" style="40" customWidth="1"/>
    <col min="2822" max="3072" width="9.140625" style="40"/>
    <col min="3073" max="3073" width="10" style="40" customWidth="1"/>
    <col min="3074" max="3074" width="37" style="40" customWidth="1"/>
    <col min="3075" max="3077" width="17" style="40" customWidth="1"/>
    <col min="3078" max="3328" width="9.140625" style="40"/>
    <col min="3329" max="3329" width="10" style="40" customWidth="1"/>
    <col min="3330" max="3330" width="37" style="40" customWidth="1"/>
    <col min="3331" max="3333" width="17" style="40" customWidth="1"/>
    <col min="3334" max="3584" width="9.140625" style="40"/>
    <col min="3585" max="3585" width="10" style="40" customWidth="1"/>
    <col min="3586" max="3586" width="37" style="40" customWidth="1"/>
    <col min="3587" max="3589" width="17" style="40" customWidth="1"/>
    <col min="3590" max="3840" width="9.140625" style="40"/>
    <col min="3841" max="3841" width="10" style="40" customWidth="1"/>
    <col min="3842" max="3842" width="37" style="40" customWidth="1"/>
    <col min="3843" max="3845" width="17" style="40" customWidth="1"/>
    <col min="3846" max="4096" width="9.140625" style="40"/>
    <col min="4097" max="4097" width="10" style="40" customWidth="1"/>
    <col min="4098" max="4098" width="37" style="40" customWidth="1"/>
    <col min="4099" max="4101" width="17" style="40" customWidth="1"/>
    <col min="4102" max="4352" width="9.140625" style="40"/>
    <col min="4353" max="4353" width="10" style="40" customWidth="1"/>
    <col min="4354" max="4354" width="37" style="40" customWidth="1"/>
    <col min="4355" max="4357" width="17" style="40" customWidth="1"/>
    <col min="4358" max="4608" width="9.140625" style="40"/>
    <col min="4609" max="4609" width="10" style="40" customWidth="1"/>
    <col min="4610" max="4610" width="37" style="40" customWidth="1"/>
    <col min="4611" max="4613" width="17" style="40" customWidth="1"/>
    <col min="4614" max="4864" width="9.140625" style="40"/>
    <col min="4865" max="4865" width="10" style="40" customWidth="1"/>
    <col min="4866" max="4866" width="37" style="40" customWidth="1"/>
    <col min="4867" max="4869" width="17" style="40" customWidth="1"/>
    <col min="4870" max="5120" width="9.140625" style="40"/>
    <col min="5121" max="5121" width="10" style="40" customWidth="1"/>
    <col min="5122" max="5122" width="37" style="40" customWidth="1"/>
    <col min="5123" max="5125" width="17" style="40" customWidth="1"/>
    <col min="5126" max="5376" width="9.140625" style="40"/>
    <col min="5377" max="5377" width="10" style="40" customWidth="1"/>
    <col min="5378" max="5378" width="37" style="40" customWidth="1"/>
    <col min="5379" max="5381" width="17" style="40" customWidth="1"/>
    <col min="5382" max="5632" width="9.140625" style="40"/>
    <col min="5633" max="5633" width="10" style="40" customWidth="1"/>
    <col min="5634" max="5634" width="37" style="40" customWidth="1"/>
    <col min="5635" max="5637" width="17" style="40" customWidth="1"/>
    <col min="5638" max="5888" width="9.140625" style="40"/>
    <col min="5889" max="5889" width="10" style="40" customWidth="1"/>
    <col min="5890" max="5890" width="37" style="40" customWidth="1"/>
    <col min="5891" max="5893" width="17" style="40" customWidth="1"/>
    <col min="5894" max="6144" width="9.140625" style="40"/>
    <col min="6145" max="6145" width="10" style="40" customWidth="1"/>
    <col min="6146" max="6146" width="37" style="40" customWidth="1"/>
    <col min="6147" max="6149" width="17" style="40" customWidth="1"/>
    <col min="6150" max="6400" width="9.140625" style="40"/>
    <col min="6401" max="6401" width="10" style="40" customWidth="1"/>
    <col min="6402" max="6402" width="37" style="40" customWidth="1"/>
    <col min="6403" max="6405" width="17" style="40" customWidth="1"/>
    <col min="6406" max="6656" width="9.140625" style="40"/>
    <col min="6657" max="6657" width="10" style="40" customWidth="1"/>
    <col min="6658" max="6658" width="37" style="40" customWidth="1"/>
    <col min="6659" max="6661" width="17" style="40" customWidth="1"/>
    <col min="6662" max="6912" width="9.140625" style="40"/>
    <col min="6913" max="6913" width="10" style="40" customWidth="1"/>
    <col min="6914" max="6914" width="37" style="40" customWidth="1"/>
    <col min="6915" max="6917" width="17" style="40" customWidth="1"/>
    <col min="6918" max="7168" width="9.140625" style="40"/>
    <col min="7169" max="7169" width="10" style="40" customWidth="1"/>
    <col min="7170" max="7170" width="37" style="40" customWidth="1"/>
    <col min="7171" max="7173" width="17" style="40" customWidth="1"/>
    <col min="7174" max="7424" width="9.140625" style="40"/>
    <col min="7425" max="7425" width="10" style="40" customWidth="1"/>
    <col min="7426" max="7426" width="37" style="40" customWidth="1"/>
    <col min="7427" max="7429" width="17" style="40" customWidth="1"/>
    <col min="7430" max="7680" width="9.140625" style="40"/>
    <col min="7681" max="7681" width="10" style="40" customWidth="1"/>
    <col min="7682" max="7682" width="37" style="40" customWidth="1"/>
    <col min="7683" max="7685" width="17" style="40" customWidth="1"/>
    <col min="7686" max="7936" width="9.140625" style="40"/>
    <col min="7937" max="7937" width="10" style="40" customWidth="1"/>
    <col min="7938" max="7938" width="37" style="40" customWidth="1"/>
    <col min="7939" max="7941" width="17" style="40" customWidth="1"/>
    <col min="7942" max="8192" width="9.140625" style="40"/>
    <col min="8193" max="8193" width="10" style="40" customWidth="1"/>
    <col min="8194" max="8194" width="37" style="40" customWidth="1"/>
    <col min="8195" max="8197" width="17" style="40" customWidth="1"/>
    <col min="8198" max="8448" width="9.140625" style="40"/>
    <col min="8449" max="8449" width="10" style="40" customWidth="1"/>
    <col min="8450" max="8450" width="37" style="40" customWidth="1"/>
    <col min="8451" max="8453" width="17" style="40" customWidth="1"/>
    <col min="8454" max="8704" width="9.140625" style="40"/>
    <col min="8705" max="8705" width="10" style="40" customWidth="1"/>
    <col min="8706" max="8706" width="37" style="40" customWidth="1"/>
    <col min="8707" max="8709" width="17" style="40" customWidth="1"/>
    <col min="8710" max="8960" width="9.140625" style="40"/>
    <col min="8961" max="8961" width="10" style="40" customWidth="1"/>
    <col min="8962" max="8962" width="37" style="40" customWidth="1"/>
    <col min="8963" max="8965" width="17" style="40" customWidth="1"/>
    <col min="8966" max="9216" width="9.140625" style="40"/>
    <col min="9217" max="9217" width="10" style="40" customWidth="1"/>
    <col min="9218" max="9218" width="37" style="40" customWidth="1"/>
    <col min="9219" max="9221" width="17" style="40" customWidth="1"/>
    <col min="9222" max="9472" width="9.140625" style="40"/>
    <col min="9473" max="9473" width="10" style="40" customWidth="1"/>
    <col min="9474" max="9474" width="37" style="40" customWidth="1"/>
    <col min="9475" max="9477" width="17" style="40" customWidth="1"/>
    <col min="9478" max="9728" width="9.140625" style="40"/>
    <col min="9729" max="9729" width="10" style="40" customWidth="1"/>
    <col min="9730" max="9730" width="37" style="40" customWidth="1"/>
    <col min="9731" max="9733" width="17" style="40" customWidth="1"/>
    <col min="9734" max="9984" width="9.140625" style="40"/>
    <col min="9985" max="9985" width="10" style="40" customWidth="1"/>
    <col min="9986" max="9986" width="37" style="40" customWidth="1"/>
    <col min="9987" max="9989" width="17" style="40" customWidth="1"/>
    <col min="9990" max="10240" width="9.140625" style="40"/>
    <col min="10241" max="10241" width="10" style="40" customWidth="1"/>
    <col min="10242" max="10242" width="37" style="40" customWidth="1"/>
    <col min="10243" max="10245" width="17" style="40" customWidth="1"/>
    <col min="10246" max="10496" width="9.140625" style="40"/>
    <col min="10497" max="10497" width="10" style="40" customWidth="1"/>
    <col min="10498" max="10498" width="37" style="40" customWidth="1"/>
    <col min="10499" max="10501" width="17" style="40" customWidth="1"/>
    <col min="10502" max="10752" width="9.140625" style="40"/>
    <col min="10753" max="10753" width="10" style="40" customWidth="1"/>
    <col min="10754" max="10754" width="37" style="40" customWidth="1"/>
    <col min="10755" max="10757" width="17" style="40" customWidth="1"/>
    <col min="10758" max="11008" width="9.140625" style="40"/>
    <col min="11009" max="11009" width="10" style="40" customWidth="1"/>
    <col min="11010" max="11010" width="37" style="40" customWidth="1"/>
    <col min="11011" max="11013" width="17" style="40" customWidth="1"/>
    <col min="11014" max="11264" width="9.140625" style="40"/>
    <col min="11265" max="11265" width="10" style="40" customWidth="1"/>
    <col min="11266" max="11266" width="37" style="40" customWidth="1"/>
    <col min="11267" max="11269" width="17" style="40" customWidth="1"/>
    <col min="11270" max="11520" width="9.140625" style="40"/>
    <col min="11521" max="11521" width="10" style="40" customWidth="1"/>
    <col min="11522" max="11522" width="37" style="40" customWidth="1"/>
    <col min="11523" max="11525" width="17" style="40" customWidth="1"/>
    <col min="11526" max="11776" width="9.140625" style="40"/>
    <col min="11777" max="11777" width="10" style="40" customWidth="1"/>
    <col min="11778" max="11778" width="37" style="40" customWidth="1"/>
    <col min="11779" max="11781" width="17" style="40" customWidth="1"/>
    <col min="11782" max="12032" width="9.140625" style="40"/>
    <col min="12033" max="12033" width="10" style="40" customWidth="1"/>
    <col min="12034" max="12034" width="37" style="40" customWidth="1"/>
    <col min="12035" max="12037" width="17" style="40" customWidth="1"/>
    <col min="12038" max="12288" width="9.140625" style="40"/>
    <col min="12289" max="12289" width="10" style="40" customWidth="1"/>
    <col min="12290" max="12290" width="37" style="40" customWidth="1"/>
    <col min="12291" max="12293" width="17" style="40" customWidth="1"/>
    <col min="12294" max="12544" width="9.140625" style="40"/>
    <col min="12545" max="12545" width="10" style="40" customWidth="1"/>
    <col min="12546" max="12546" width="37" style="40" customWidth="1"/>
    <col min="12547" max="12549" width="17" style="40" customWidth="1"/>
    <col min="12550" max="12800" width="9.140625" style="40"/>
    <col min="12801" max="12801" width="10" style="40" customWidth="1"/>
    <col min="12802" max="12802" width="37" style="40" customWidth="1"/>
    <col min="12803" max="12805" width="17" style="40" customWidth="1"/>
    <col min="12806" max="13056" width="9.140625" style="40"/>
    <col min="13057" max="13057" width="10" style="40" customWidth="1"/>
    <col min="13058" max="13058" width="37" style="40" customWidth="1"/>
    <col min="13059" max="13061" width="17" style="40" customWidth="1"/>
    <col min="13062" max="13312" width="9.140625" style="40"/>
    <col min="13313" max="13313" width="10" style="40" customWidth="1"/>
    <col min="13314" max="13314" width="37" style="40" customWidth="1"/>
    <col min="13315" max="13317" width="17" style="40" customWidth="1"/>
    <col min="13318" max="13568" width="9.140625" style="40"/>
    <col min="13569" max="13569" width="10" style="40" customWidth="1"/>
    <col min="13570" max="13570" width="37" style="40" customWidth="1"/>
    <col min="13571" max="13573" width="17" style="40" customWidth="1"/>
    <col min="13574" max="13824" width="9.140625" style="40"/>
    <col min="13825" max="13825" width="10" style="40" customWidth="1"/>
    <col min="13826" max="13826" width="37" style="40" customWidth="1"/>
    <col min="13827" max="13829" width="17" style="40" customWidth="1"/>
    <col min="13830" max="14080" width="9.140625" style="40"/>
    <col min="14081" max="14081" width="10" style="40" customWidth="1"/>
    <col min="14082" max="14082" width="37" style="40" customWidth="1"/>
    <col min="14083" max="14085" width="17" style="40" customWidth="1"/>
    <col min="14086" max="14336" width="9.140625" style="40"/>
    <col min="14337" max="14337" width="10" style="40" customWidth="1"/>
    <col min="14338" max="14338" width="37" style="40" customWidth="1"/>
    <col min="14339" max="14341" width="17" style="40" customWidth="1"/>
    <col min="14342" max="14592" width="9.140625" style="40"/>
    <col min="14593" max="14593" width="10" style="40" customWidth="1"/>
    <col min="14594" max="14594" width="37" style="40" customWidth="1"/>
    <col min="14595" max="14597" width="17" style="40" customWidth="1"/>
    <col min="14598" max="14848" width="9.140625" style="40"/>
    <col min="14849" max="14849" width="10" style="40" customWidth="1"/>
    <col min="14850" max="14850" width="37" style="40" customWidth="1"/>
    <col min="14851" max="14853" width="17" style="40" customWidth="1"/>
    <col min="14854" max="15104" width="9.140625" style="40"/>
    <col min="15105" max="15105" width="10" style="40" customWidth="1"/>
    <col min="15106" max="15106" width="37" style="40" customWidth="1"/>
    <col min="15107" max="15109" width="17" style="40" customWidth="1"/>
    <col min="15110" max="15360" width="9.140625" style="40"/>
    <col min="15361" max="15361" width="10" style="40" customWidth="1"/>
    <col min="15362" max="15362" width="37" style="40" customWidth="1"/>
    <col min="15363" max="15365" width="17" style="40" customWidth="1"/>
    <col min="15366" max="15616" width="9.140625" style="40"/>
    <col min="15617" max="15617" width="10" style="40" customWidth="1"/>
    <col min="15618" max="15618" width="37" style="40" customWidth="1"/>
    <col min="15619" max="15621" width="17" style="40" customWidth="1"/>
    <col min="15622" max="15872" width="9.140625" style="40"/>
    <col min="15873" max="15873" width="10" style="40" customWidth="1"/>
    <col min="15874" max="15874" width="37" style="40" customWidth="1"/>
    <col min="15875" max="15877" width="17" style="40" customWidth="1"/>
    <col min="15878" max="16128" width="9.140625" style="40"/>
    <col min="16129" max="16129" width="10" style="40" customWidth="1"/>
    <col min="16130" max="16130" width="37" style="40" customWidth="1"/>
    <col min="16131" max="16133" width="17" style="40" customWidth="1"/>
    <col min="16134" max="16384" width="9.140625" style="40"/>
  </cols>
  <sheetData>
    <row r="1" spans="1:10" ht="16.5" customHeight="1" x14ac:dyDescent="0.2">
      <c r="A1" s="406" t="s">
        <v>898</v>
      </c>
      <c r="B1" s="406"/>
      <c r="C1" s="406"/>
      <c r="D1" s="406"/>
      <c r="E1" s="406"/>
      <c r="F1" s="406"/>
      <c r="G1" s="406"/>
      <c r="H1" s="44"/>
      <c r="I1" s="44"/>
      <c r="J1" s="44"/>
    </row>
    <row r="2" spans="1:10" ht="15" customHeight="1" x14ac:dyDescent="0.2"/>
    <row r="3" spans="1:10" ht="16.5" customHeight="1" x14ac:dyDescent="0.2">
      <c r="A3" s="410" t="s">
        <v>753</v>
      </c>
      <c r="B3" s="410"/>
      <c r="C3" s="410"/>
      <c r="D3" s="410"/>
      <c r="E3" s="410"/>
      <c r="F3" s="410"/>
      <c r="G3" s="410"/>
      <c r="H3" s="410"/>
      <c r="I3" s="410"/>
      <c r="J3" s="410"/>
    </row>
    <row r="4" spans="1:10" ht="15" customHeight="1" x14ac:dyDescent="0.2"/>
    <row r="5" spans="1:10" ht="22.5" customHeight="1" x14ac:dyDescent="0.2">
      <c r="A5" s="47" t="s">
        <v>39</v>
      </c>
      <c r="B5" s="47" t="s">
        <v>742</v>
      </c>
      <c r="C5" s="12" t="s">
        <v>888</v>
      </c>
      <c r="D5" s="12" t="s">
        <v>894</v>
      </c>
      <c r="E5" s="12" t="s">
        <v>895</v>
      </c>
      <c r="F5" s="65" t="s">
        <v>896</v>
      </c>
      <c r="G5" s="65" t="s">
        <v>897</v>
      </c>
    </row>
    <row r="6" spans="1:10" s="48" customFormat="1" ht="15" x14ac:dyDescent="0.2">
      <c r="A6" s="44" t="s">
        <v>649</v>
      </c>
      <c r="B6" s="35"/>
      <c r="C6" s="60">
        <f t="shared" ref="C6" si="0">SUM(C7:C13)</f>
        <v>15756738.18</v>
      </c>
      <c r="D6" s="60">
        <f>SUM(D7:D13)</f>
        <v>36133900</v>
      </c>
      <c r="E6" s="60">
        <f t="shared" ref="E6" si="1">SUM(E7:E13)</f>
        <v>11004879.560000002</v>
      </c>
      <c r="F6" s="45">
        <f>AVERAGE(E6/C6)*100</f>
        <v>69.842371144863449</v>
      </c>
      <c r="G6" s="45">
        <f>AVERAGE(E6/D6)*100</f>
        <v>30.455831117039683</v>
      </c>
    </row>
    <row r="7" spans="1:10" s="48" customFormat="1" x14ac:dyDescent="0.2">
      <c r="A7" s="170" t="s">
        <v>743</v>
      </c>
      <c r="B7" s="171" t="s">
        <v>744</v>
      </c>
      <c r="C7" s="172">
        <v>9266734.4000000004</v>
      </c>
      <c r="D7" s="172">
        <v>21083150</v>
      </c>
      <c r="E7" s="172">
        <v>5006430.9000000004</v>
      </c>
      <c r="F7" s="173">
        <f>AVERAGE(E7/C7)*100</f>
        <v>54.025837839919099</v>
      </c>
      <c r="G7" s="173">
        <f>AVERAGE(E7/D7)*100</f>
        <v>23.746123800286011</v>
      </c>
    </row>
    <row r="8" spans="1:10" s="48" customFormat="1" x14ac:dyDescent="0.2">
      <c r="A8" s="170" t="s">
        <v>745</v>
      </c>
      <c r="B8" s="170" t="s">
        <v>32</v>
      </c>
      <c r="C8" s="172">
        <v>236085.95</v>
      </c>
      <c r="D8" s="172">
        <v>1081500</v>
      </c>
      <c r="E8" s="172">
        <v>588844.53</v>
      </c>
      <c r="F8" s="173">
        <f>AVERAGE(E8/C8)*100</f>
        <v>249.41955673346931</v>
      </c>
      <c r="G8" s="173">
        <f>AVERAGE(E8/D8)*100</f>
        <v>54.447020804438282</v>
      </c>
    </row>
    <row r="9" spans="1:10" s="48" customFormat="1" x14ac:dyDescent="0.2">
      <c r="A9" s="170" t="s">
        <v>746</v>
      </c>
      <c r="B9" s="170" t="s">
        <v>747</v>
      </c>
      <c r="C9" s="172">
        <v>758182.53</v>
      </c>
      <c r="D9" s="172">
        <v>1541250</v>
      </c>
      <c r="E9" s="172">
        <v>854995.52</v>
      </c>
      <c r="F9" s="173">
        <f>AVERAGE(E9/C9)*100</f>
        <v>112.76908741223568</v>
      </c>
      <c r="G9" s="173">
        <f>AVERAGE(E9/D9)*100</f>
        <v>55.474161881589623</v>
      </c>
    </row>
    <row r="10" spans="1:10" s="48" customFormat="1" x14ac:dyDescent="0.2">
      <c r="A10" s="170" t="s">
        <v>748</v>
      </c>
      <c r="B10" s="170" t="s">
        <v>34</v>
      </c>
      <c r="C10" s="172">
        <v>1261207.52</v>
      </c>
      <c r="D10" s="172">
        <v>10918000</v>
      </c>
      <c r="E10" s="172">
        <v>4473143.7</v>
      </c>
      <c r="F10" s="173">
        <f>AVERAGE(E10/C10)*100</f>
        <v>354.67150560599259</v>
      </c>
      <c r="G10" s="173">
        <f>AVERAGE(E10/D10)*100</f>
        <v>40.970358124198576</v>
      </c>
    </row>
    <row r="11" spans="1:10" s="48" customFormat="1" x14ac:dyDescent="0.2">
      <c r="A11" s="170" t="s">
        <v>749</v>
      </c>
      <c r="B11" s="170" t="s">
        <v>35</v>
      </c>
      <c r="C11" s="172">
        <v>0</v>
      </c>
      <c r="D11" s="172">
        <v>0</v>
      </c>
      <c r="E11" s="172">
        <v>0</v>
      </c>
      <c r="F11" s="173">
        <v>0</v>
      </c>
      <c r="G11" s="173">
        <v>0</v>
      </c>
    </row>
    <row r="12" spans="1:10" ht="25.5" x14ac:dyDescent="0.2">
      <c r="A12" s="174" t="s">
        <v>750</v>
      </c>
      <c r="B12" s="175" t="s">
        <v>751</v>
      </c>
      <c r="C12" s="176">
        <v>75984.66</v>
      </c>
      <c r="D12" s="176">
        <v>1510000</v>
      </c>
      <c r="E12" s="176">
        <v>81464.91</v>
      </c>
      <c r="F12" s="207">
        <f>AVERAGE(E12/C12)*100</f>
        <v>107.21231101119622</v>
      </c>
      <c r="G12" s="207">
        <f>AVERAGE(E12/D12)*100</f>
        <v>5.3950271523178808</v>
      </c>
    </row>
    <row r="13" spans="1:10" x14ac:dyDescent="0.2">
      <c r="A13" s="174" t="s">
        <v>752</v>
      </c>
      <c r="B13" s="158" t="s">
        <v>37</v>
      </c>
      <c r="C13" s="176">
        <v>4158543.12</v>
      </c>
      <c r="D13" s="176">
        <v>0</v>
      </c>
      <c r="E13" s="176">
        <v>0</v>
      </c>
      <c r="F13" s="173">
        <v>0</v>
      </c>
      <c r="G13" s="173">
        <v>0</v>
      </c>
    </row>
    <row r="14" spans="1:10" x14ac:dyDescent="0.2">
      <c r="E14" s="49"/>
    </row>
  </sheetData>
  <mergeCells count="2">
    <mergeCell ref="A1:G1"/>
    <mergeCell ref="A3:J3"/>
  </mergeCells>
  <phoneticPr fontId="55" type="noConversion"/>
  <pageMargins left="0.25" right="0.25" top="0.75" bottom="0.75" header="0.3" footer="0.3"/>
  <pageSetup paperSize="9" scale="81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8364-EC60-4CFC-8DBC-CA7BC812134A}">
  <sheetPr>
    <tabColor rgb="FFFF99CC"/>
    <pageSetUpPr fitToPage="1"/>
  </sheetPr>
  <dimension ref="A1:J172"/>
  <sheetViews>
    <sheetView zoomScale="120" zoomScaleNormal="120" zoomScaleSheetLayoutView="115" workbookViewId="0">
      <selection activeCell="G2" sqref="G2"/>
    </sheetView>
  </sheetViews>
  <sheetFormatPr defaultRowHeight="12.75" x14ac:dyDescent="0.2"/>
  <cols>
    <col min="1" max="1" width="10.5703125" style="40" customWidth="1"/>
    <col min="2" max="2" width="59.140625" style="40" customWidth="1"/>
    <col min="3" max="3" width="17" style="64" customWidth="1"/>
    <col min="4" max="4" width="17" style="40" customWidth="1"/>
    <col min="5" max="5" width="17" style="46" customWidth="1"/>
    <col min="6" max="256" width="9.140625" style="40"/>
    <col min="257" max="257" width="10.5703125" style="40" customWidth="1"/>
    <col min="258" max="258" width="59.140625" style="40" customWidth="1"/>
    <col min="259" max="261" width="17" style="40" customWidth="1"/>
    <col min="262" max="512" width="9.140625" style="40"/>
    <col min="513" max="513" width="10.5703125" style="40" customWidth="1"/>
    <col min="514" max="514" width="59.140625" style="40" customWidth="1"/>
    <col min="515" max="517" width="17" style="40" customWidth="1"/>
    <col min="518" max="768" width="9.140625" style="40"/>
    <col min="769" max="769" width="10.5703125" style="40" customWidth="1"/>
    <col min="770" max="770" width="59.140625" style="40" customWidth="1"/>
    <col min="771" max="773" width="17" style="40" customWidth="1"/>
    <col min="774" max="1024" width="9.140625" style="40"/>
    <col min="1025" max="1025" width="10.5703125" style="40" customWidth="1"/>
    <col min="1026" max="1026" width="59.140625" style="40" customWidth="1"/>
    <col min="1027" max="1029" width="17" style="40" customWidth="1"/>
    <col min="1030" max="1280" width="9.140625" style="40"/>
    <col min="1281" max="1281" width="10.5703125" style="40" customWidth="1"/>
    <col min="1282" max="1282" width="59.140625" style="40" customWidth="1"/>
    <col min="1283" max="1285" width="17" style="40" customWidth="1"/>
    <col min="1286" max="1536" width="9.140625" style="40"/>
    <col min="1537" max="1537" width="10.5703125" style="40" customWidth="1"/>
    <col min="1538" max="1538" width="59.140625" style="40" customWidth="1"/>
    <col min="1539" max="1541" width="17" style="40" customWidth="1"/>
    <col min="1542" max="1792" width="9.140625" style="40"/>
    <col min="1793" max="1793" width="10.5703125" style="40" customWidth="1"/>
    <col min="1794" max="1794" width="59.140625" style="40" customWidth="1"/>
    <col min="1795" max="1797" width="17" style="40" customWidth="1"/>
    <col min="1798" max="2048" width="9.140625" style="40"/>
    <col min="2049" max="2049" width="10.5703125" style="40" customWidth="1"/>
    <col min="2050" max="2050" width="59.140625" style="40" customWidth="1"/>
    <col min="2051" max="2053" width="17" style="40" customWidth="1"/>
    <col min="2054" max="2304" width="9.140625" style="40"/>
    <col min="2305" max="2305" width="10.5703125" style="40" customWidth="1"/>
    <col min="2306" max="2306" width="59.140625" style="40" customWidth="1"/>
    <col min="2307" max="2309" width="17" style="40" customWidth="1"/>
    <col min="2310" max="2560" width="9.140625" style="40"/>
    <col min="2561" max="2561" width="10.5703125" style="40" customWidth="1"/>
    <col min="2562" max="2562" width="59.140625" style="40" customWidth="1"/>
    <col min="2563" max="2565" width="17" style="40" customWidth="1"/>
    <col min="2566" max="2816" width="9.140625" style="40"/>
    <col min="2817" max="2817" width="10.5703125" style="40" customWidth="1"/>
    <col min="2818" max="2818" width="59.140625" style="40" customWidth="1"/>
    <col min="2819" max="2821" width="17" style="40" customWidth="1"/>
    <col min="2822" max="3072" width="9.140625" style="40"/>
    <col min="3073" max="3073" width="10.5703125" style="40" customWidth="1"/>
    <col min="3074" max="3074" width="59.140625" style="40" customWidth="1"/>
    <col min="3075" max="3077" width="17" style="40" customWidth="1"/>
    <col min="3078" max="3328" width="9.140625" style="40"/>
    <col min="3329" max="3329" width="10.5703125" style="40" customWidth="1"/>
    <col min="3330" max="3330" width="59.140625" style="40" customWidth="1"/>
    <col min="3331" max="3333" width="17" style="40" customWidth="1"/>
    <col min="3334" max="3584" width="9.140625" style="40"/>
    <col min="3585" max="3585" width="10.5703125" style="40" customWidth="1"/>
    <col min="3586" max="3586" width="59.140625" style="40" customWidth="1"/>
    <col min="3587" max="3589" width="17" style="40" customWidth="1"/>
    <col min="3590" max="3840" width="9.140625" style="40"/>
    <col min="3841" max="3841" width="10.5703125" style="40" customWidth="1"/>
    <col min="3842" max="3842" width="59.140625" style="40" customWidth="1"/>
    <col min="3843" max="3845" width="17" style="40" customWidth="1"/>
    <col min="3846" max="4096" width="9.140625" style="40"/>
    <col min="4097" max="4097" width="10.5703125" style="40" customWidth="1"/>
    <col min="4098" max="4098" width="59.140625" style="40" customWidth="1"/>
    <col min="4099" max="4101" width="17" style="40" customWidth="1"/>
    <col min="4102" max="4352" width="9.140625" style="40"/>
    <col min="4353" max="4353" width="10.5703125" style="40" customWidth="1"/>
    <col min="4354" max="4354" width="59.140625" style="40" customWidth="1"/>
    <col min="4355" max="4357" width="17" style="40" customWidth="1"/>
    <col min="4358" max="4608" width="9.140625" style="40"/>
    <col min="4609" max="4609" width="10.5703125" style="40" customWidth="1"/>
    <col min="4610" max="4610" width="59.140625" style="40" customWidth="1"/>
    <col min="4611" max="4613" width="17" style="40" customWidth="1"/>
    <col min="4614" max="4864" width="9.140625" style="40"/>
    <col min="4865" max="4865" width="10.5703125" style="40" customWidth="1"/>
    <col min="4866" max="4866" width="59.140625" style="40" customWidth="1"/>
    <col min="4867" max="4869" width="17" style="40" customWidth="1"/>
    <col min="4870" max="5120" width="9.140625" style="40"/>
    <col min="5121" max="5121" width="10.5703125" style="40" customWidth="1"/>
    <col min="5122" max="5122" width="59.140625" style="40" customWidth="1"/>
    <col min="5123" max="5125" width="17" style="40" customWidth="1"/>
    <col min="5126" max="5376" width="9.140625" style="40"/>
    <col min="5377" max="5377" width="10.5703125" style="40" customWidth="1"/>
    <col min="5378" max="5378" width="59.140625" style="40" customWidth="1"/>
    <col min="5379" max="5381" width="17" style="40" customWidth="1"/>
    <col min="5382" max="5632" width="9.140625" style="40"/>
    <col min="5633" max="5633" width="10.5703125" style="40" customWidth="1"/>
    <col min="5634" max="5634" width="59.140625" style="40" customWidth="1"/>
    <col min="5635" max="5637" width="17" style="40" customWidth="1"/>
    <col min="5638" max="5888" width="9.140625" style="40"/>
    <col min="5889" max="5889" width="10.5703125" style="40" customWidth="1"/>
    <col min="5890" max="5890" width="59.140625" style="40" customWidth="1"/>
    <col min="5891" max="5893" width="17" style="40" customWidth="1"/>
    <col min="5894" max="6144" width="9.140625" style="40"/>
    <col min="6145" max="6145" width="10.5703125" style="40" customWidth="1"/>
    <col min="6146" max="6146" width="59.140625" style="40" customWidth="1"/>
    <col min="6147" max="6149" width="17" style="40" customWidth="1"/>
    <col min="6150" max="6400" width="9.140625" style="40"/>
    <col min="6401" max="6401" width="10.5703125" style="40" customWidth="1"/>
    <col min="6402" max="6402" width="59.140625" style="40" customWidth="1"/>
    <col min="6403" max="6405" width="17" style="40" customWidth="1"/>
    <col min="6406" max="6656" width="9.140625" style="40"/>
    <col min="6657" max="6657" width="10.5703125" style="40" customWidth="1"/>
    <col min="6658" max="6658" width="59.140625" style="40" customWidth="1"/>
    <col min="6659" max="6661" width="17" style="40" customWidth="1"/>
    <col min="6662" max="6912" width="9.140625" style="40"/>
    <col min="6913" max="6913" width="10.5703125" style="40" customWidth="1"/>
    <col min="6914" max="6914" width="59.140625" style="40" customWidth="1"/>
    <col min="6915" max="6917" width="17" style="40" customWidth="1"/>
    <col min="6918" max="7168" width="9.140625" style="40"/>
    <col min="7169" max="7169" width="10.5703125" style="40" customWidth="1"/>
    <col min="7170" max="7170" width="59.140625" style="40" customWidth="1"/>
    <col min="7171" max="7173" width="17" style="40" customWidth="1"/>
    <col min="7174" max="7424" width="9.140625" style="40"/>
    <col min="7425" max="7425" width="10.5703125" style="40" customWidth="1"/>
    <col min="7426" max="7426" width="59.140625" style="40" customWidth="1"/>
    <col min="7427" max="7429" width="17" style="40" customWidth="1"/>
    <col min="7430" max="7680" width="9.140625" style="40"/>
    <col min="7681" max="7681" width="10.5703125" style="40" customWidth="1"/>
    <col min="7682" max="7682" width="59.140625" style="40" customWidth="1"/>
    <col min="7683" max="7685" width="17" style="40" customWidth="1"/>
    <col min="7686" max="7936" width="9.140625" style="40"/>
    <col min="7937" max="7937" width="10.5703125" style="40" customWidth="1"/>
    <col min="7938" max="7938" width="59.140625" style="40" customWidth="1"/>
    <col min="7939" max="7941" width="17" style="40" customWidth="1"/>
    <col min="7942" max="8192" width="9.140625" style="40"/>
    <col min="8193" max="8193" width="10.5703125" style="40" customWidth="1"/>
    <col min="8194" max="8194" width="59.140625" style="40" customWidth="1"/>
    <col min="8195" max="8197" width="17" style="40" customWidth="1"/>
    <col min="8198" max="8448" width="9.140625" style="40"/>
    <col min="8449" max="8449" width="10.5703125" style="40" customWidth="1"/>
    <col min="8450" max="8450" width="59.140625" style="40" customWidth="1"/>
    <col min="8451" max="8453" width="17" style="40" customWidth="1"/>
    <col min="8454" max="8704" width="9.140625" style="40"/>
    <col min="8705" max="8705" width="10.5703125" style="40" customWidth="1"/>
    <col min="8706" max="8706" width="59.140625" style="40" customWidth="1"/>
    <col min="8707" max="8709" width="17" style="40" customWidth="1"/>
    <col min="8710" max="8960" width="9.140625" style="40"/>
    <col min="8961" max="8961" width="10.5703125" style="40" customWidth="1"/>
    <col min="8962" max="8962" width="59.140625" style="40" customWidth="1"/>
    <col min="8963" max="8965" width="17" style="40" customWidth="1"/>
    <col min="8966" max="9216" width="9.140625" style="40"/>
    <col min="9217" max="9217" width="10.5703125" style="40" customWidth="1"/>
    <col min="9218" max="9218" width="59.140625" style="40" customWidth="1"/>
    <col min="9219" max="9221" width="17" style="40" customWidth="1"/>
    <col min="9222" max="9472" width="9.140625" style="40"/>
    <col min="9473" max="9473" width="10.5703125" style="40" customWidth="1"/>
    <col min="9474" max="9474" width="59.140625" style="40" customWidth="1"/>
    <col min="9475" max="9477" width="17" style="40" customWidth="1"/>
    <col min="9478" max="9728" width="9.140625" style="40"/>
    <col min="9729" max="9729" width="10.5703125" style="40" customWidth="1"/>
    <col min="9730" max="9730" width="59.140625" style="40" customWidth="1"/>
    <col min="9731" max="9733" width="17" style="40" customWidth="1"/>
    <col min="9734" max="9984" width="9.140625" style="40"/>
    <col min="9985" max="9985" width="10.5703125" style="40" customWidth="1"/>
    <col min="9986" max="9986" width="59.140625" style="40" customWidth="1"/>
    <col min="9987" max="9989" width="17" style="40" customWidth="1"/>
    <col min="9990" max="10240" width="9.140625" style="40"/>
    <col min="10241" max="10241" width="10.5703125" style="40" customWidth="1"/>
    <col min="10242" max="10242" width="59.140625" style="40" customWidth="1"/>
    <col min="10243" max="10245" width="17" style="40" customWidth="1"/>
    <col min="10246" max="10496" width="9.140625" style="40"/>
    <col min="10497" max="10497" width="10.5703125" style="40" customWidth="1"/>
    <col min="10498" max="10498" width="59.140625" style="40" customWidth="1"/>
    <col min="10499" max="10501" width="17" style="40" customWidth="1"/>
    <col min="10502" max="10752" width="9.140625" style="40"/>
    <col min="10753" max="10753" width="10.5703125" style="40" customWidth="1"/>
    <col min="10754" max="10754" width="59.140625" style="40" customWidth="1"/>
    <col min="10755" max="10757" width="17" style="40" customWidth="1"/>
    <col min="10758" max="11008" width="9.140625" style="40"/>
    <col min="11009" max="11009" width="10.5703125" style="40" customWidth="1"/>
    <col min="11010" max="11010" width="59.140625" style="40" customWidth="1"/>
    <col min="11011" max="11013" width="17" style="40" customWidth="1"/>
    <col min="11014" max="11264" width="9.140625" style="40"/>
    <col min="11265" max="11265" width="10.5703125" style="40" customWidth="1"/>
    <col min="11266" max="11266" width="59.140625" style="40" customWidth="1"/>
    <col min="11267" max="11269" width="17" style="40" customWidth="1"/>
    <col min="11270" max="11520" width="9.140625" style="40"/>
    <col min="11521" max="11521" width="10.5703125" style="40" customWidth="1"/>
    <col min="11522" max="11522" width="59.140625" style="40" customWidth="1"/>
    <col min="11523" max="11525" width="17" style="40" customWidth="1"/>
    <col min="11526" max="11776" width="9.140625" style="40"/>
    <col min="11777" max="11777" width="10.5703125" style="40" customWidth="1"/>
    <col min="11778" max="11778" width="59.140625" style="40" customWidth="1"/>
    <col min="11779" max="11781" width="17" style="40" customWidth="1"/>
    <col min="11782" max="12032" width="9.140625" style="40"/>
    <col min="12033" max="12033" width="10.5703125" style="40" customWidth="1"/>
    <col min="12034" max="12034" width="59.140625" style="40" customWidth="1"/>
    <col min="12035" max="12037" width="17" style="40" customWidth="1"/>
    <col min="12038" max="12288" width="9.140625" style="40"/>
    <col min="12289" max="12289" width="10.5703125" style="40" customWidth="1"/>
    <col min="12290" max="12290" width="59.140625" style="40" customWidth="1"/>
    <col min="12291" max="12293" width="17" style="40" customWidth="1"/>
    <col min="12294" max="12544" width="9.140625" style="40"/>
    <col min="12545" max="12545" width="10.5703125" style="40" customWidth="1"/>
    <col min="12546" max="12546" width="59.140625" style="40" customWidth="1"/>
    <col min="12547" max="12549" width="17" style="40" customWidth="1"/>
    <col min="12550" max="12800" width="9.140625" style="40"/>
    <col min="12801" max="12801" width="10.5703125" style="40" customWidth="1"/>
    <col min="12802" max="12802" width="59.140625" style="40" customWidth="1"/>
    <col min="12803" max="12805" width="17" style="40" customWidth="1"/>
    <col min="12806" max="13056" width="9.140625" style="40"/>
    <col min="13057" max="13057" width="10.5703125" style="40" customWidth="1"/>
    <col min="13058" max="13058" width="59.140625" style="40" customWidth="1"/>
    <col min="13059" max="13061" width="17" style="40" customWidth="1"/>
    <col min="13062" max="13312" width="9.140625" style="40"/>
    <col min="13313" max="13313" width="10.5703125" style="40" customWidth="1"/>
    <col min="13314" max="13314" width="59.140625" style="40" customWidth="1"/>
    <col min="13315" max="13317" width="17" style="40" customWidth="1"/>
    <col min="13318" max="13568" width="9.140625" style="40"/>
    <col min="13569" max="13569" width="10.5703125" style="40" customWidth="1"/>
    <col min="13570" max="13570" width="59.140625" style="40" customWidth="1"/>
    <col min="13571" max="13573" width="17" style="40" customWidth="1"/>
    <col min="13574" max="13824" width="9.140625" style="40"/>
    <col min="13825" max="13825" width="10.5703125" style="40" customWidth="1"/>
    <col min="13826" max="13826" width="59.140625" style="40" customWidth="1"/>
    <col min="13827" max="13829" width="17" style="40" customWidth="1"/>
    <col min="13830" max="14080" width="9.140625" style="40"/>
    <col min="14081" max="14081" width="10.5703125" style="40" customWidth="1"/>
    <col min="14082" max="14082" width="59.140625" style="40" customWidth="1"/>
    <col min="14083" max="14085" width="17" style="40" customWidth="1"/>
    <col min="14086" max="14336" width="9.140625" style="40"/>
    <col min="14337" max="14337" width="10.5703125" style="40" customWidth="1"/>
    <col min="14338" max="14338" width="59.140625" style="40" customWidth="1"/>
    <col min="14339" max="14341" width="17" style="40" customWidth="1"/>
    <col min="14342" max="14592" width="9.140625" style="40"/>
    <col min="14593" max="14593" width="10.5703125" style="40" customWidth="1"/>
    <col min="14594" max="14594" width="59.140625" style="40" customWidth="1"/>
    <col min="14595" max="14597" width="17" style="40" customWidth="1"/>
    <col min="14598" max="14848" width="9.140625" style="40"/>
    <col min="14849" max="14849" width="10.5703125" style="40" customWidth="1"/>
    <col min="14850" max="14850" width="59.140625" style="40" customWidth="1"/>
    <col min="14851" max="14853" width="17" style="40" customWidth="1"/>
    <col min="14854" max="15104" width="9.140625" style="40"/>
    <col min="15105" max="15105" width="10.5703125" style="40" customWidth="1"/>
    <col min="15106" max="15106" width="59.140625" style="40" customWidth="1"/>
    <col min="15107" max="15109" width="17" style="40" customWidth="1"/>
    <col min="15110" max="15360" width="9.140625" style="40"/>
    <col min="15361" max="15361" width="10.5703125" style="40" customWidth="1"/>
    <col min="15362" max="15362" width="59.140625" style="40" customWidth="1"/>
    <col min="15363" max="15365" width="17" style="40" customWidth="1"/>
    <col min="15366" max="15616" width="9.140625" style="40"/>
    <col min="15617" max="15617" width="10.5703125" style="40" customWidth="1"/>
    <col min="15618" max="15618" width="59.140625" style="40" customWidth="1"/>
    <col min="15619" max="15621" width="17" style="40" customWidth="1"/>
    <col min="15622" max="15872" width="9.140625" style="40"/>
    <col min="15873" max="15873" width="10.5703125" style="40" customWidth="1"/>
    <col min="15874" max="15874" width="59.140625" style="40" customWidth="1"/>
    <col min="15875" max="15877" width="17" style="40" customWidth="1"/>
    <col min="15878" max="16128" width="9.140625" style="40"/>
    <col min="16129" max="16129" width="10.5703125" style="40" customWidth="1"/>
    <col min="16130" max="16130" width="59.140625" style="40" customWidth="1"/>
    <col min="16131" max="16133" width="17" style="40" customWidth="1"/>
    <col min="16134" max="16384" width="9.140625" style="40"/>
  </cols>
  <sheetData>
    <row r="1" spans="1:10" ht="16.5" customHeight="1" x14ac:dyDescent="0.2">
      <c r="A1" s="406" t="s">
        <v>898</v>
      </c>
      <c r="B1" s="406"/>
      <c r="C1" s="406"/>
      <c r="D1" s="406"/>
      <c r="E1" s="406"/>
      <c r="F1" s="406"/>
      <c r="G1" s="406"/>
      <c r="H1" s="44"/>
      <c r="I1" s="44"/>
      <c r="J1" s="44"/>
    </row>
    <row r="2" spans="1:10" ht="15" customHeight="1" x14ac:dyDescent="0.2"/>
    <row r="3" spans="1:10" ht="16.5" customHeight="1" x14ac:dyDescent="0.2">
      <c r="A3" s="410" t="s">
        <v>754</v>
      </c>
      <c r="B3" s="410"/>
      <c r="C3" s="410"/>
      <c r="D3" s="410"/>
      <c r="E3" s="410"/>
      <c r="F3" s="410"/>
      <c r="G3" s="410"/>
      <c r="H3" s="410"/>
      <c r="I3" s="410"/>
      <c r="J3" s="410"/>
    </row>
    <row r="4" spans="1:10" ht="15" customHeight="1" x14ac:dyDescent="0.2"/>
    <row r="5" spans="1:10" ht="22.5" customHeight="1" x14ac:dyDescent="0.2">
      <c r="A5" s="177" t="s">
        <v>755</v>
      </c>
      <c r="B5" s="177" t="s">
        <v>742</v>
      </c>
      <c r="C5" s="178" t="s">
        <v>888</v>
      </c>
      <c r="D5" s="12" t="s">
        <v>894</v>
      </c>
      <c r="E5" s="12" t="s">
        <v>895</v>
      </c>
      <c r="F5" s="65" t="s">
        <v>896</v>
      </c>
      <c r="G5" s="65" t="s">
        <v>897</v>
      </c>
    </row>
    <row r="6" spans="1:10" ht="15" x14ac:dyDescent="0.2">
      <c r="A6" s="179" t="s">
        <v>649</v>
      </c>
      <c r="B6" s="180"/>
      <c r="C6" s="181">
        <f>SUM(C7+C11+C13+C20+C24+C29+C31+C37+C41)</f>
        <v>16553898.550000001</v>
      </c>
      <c r="D6" s="181">
        <f>SUM(D7+D11+D13+D20+D24+D29+D31+D37+D41)</f>
        <v>36133900</v>
      </c>
      <c r="E6" s="181">
        <f>SUM(E7+E11+E13+E20+E24+E29+E31+E37+E41)</f>
        <v>11004879.559999999</v>
      </c>
      <c r="F6" s="182">
        <f>AVERAGE(E6/C6)*100</f>
        <v>66.479080603040174</v>
      </c>
      <c r="G6" s="182">
        <f>AVERAGE(E6/D6)*100</f>
        <v>30.455831117039672</v>
      </c>
    </row>
    <row r="7" spans="1:10" s="50" customFormat="1" x14ac:dyDescent="0.2">
      <c r="A7" s="183" t="s">
        <v>756</v>
      </c>
      <c r="B7" s="184" t="s">
        <v>757</v>
      </c>
      <c r="C7" s="185">
        <f>SUM(C8:C10)</f>
        <v>2713334.23</v>
      </c>
      <c r="D7" s="185">
        <f>SUM(D8:D10)</f>
        <v>7600000</v>
      </c>
      <c r="E7" s="185">
        <f>SUM(E8:E10)</f>
        <v>2754334.9</v>
      </c>
      <c r="F7" s="186">
        <f>AVERAGE(E7/C7)*100</f>
        <v>101.51108070456915</v>
      </c>
      <c r="G7" s="186">
        <f>AVERAGE(E7/D7)*100</f>
        <v>36.241248684210525</v>
      </c>
    </row>
    <row r="8" spans="1:10" s="48" customFormat="1" ht="15.75" customHeight="1" x14ac:dyDescent="0.2">
      <c r="A8" s="187" t="s">
        <v>758</v>
      </c>
      <c r="B8" s="188" t="s">
        <v>759</v>
      </c>
      <c r="C8" s="172">
        <v>654986.48</v>
      </c>
      <c r="D8" s="172">
        <v>1662000</v>
      </c>
      <c r="E8" s="172">
        <v>665339.24</v>
      </c>
      <c r="F8" s="189">
        <f t="shared" ref="F8:F46" si="0">AVERAGE(E8/C8)*100</f>
        <v>101.58060667145375</v>
      </c>
      <c r="G8" s="189">
        <f t="shared" ref="G8:G46" si="1">AVERAGE(E8/D8)*100</f>
        <v>40.032445246690735</v>
      </c>
    </row>
    <row r="9" spans="1:10" s="48" customFormat="1" ht="15.75" customHeight="1" x14ac:dyDescent="0.2">
      <c r="A9" s="187" t="s">
        <v>822</v>
      </c>
      <c r="B9" s="188" t="s">
        <v>830</v>
      </c>
      <c r="C9" s="172">
        <v>1357214.03</v>
      </c>
      <c r="D9" s="172">
        <v>3303000</v>
      </c>
      <c r="E9" s="172">
        <v>1308608.4099999999</v>
      </c>
      <c r="F9" s="189">
        <f t="shared" si="0"/>
        <v>96.418721076733931</v>
      </c>
      <c r="G9" s="189">
        <f t="shared" si="1"/>
        <v>39.61878322736905</v>
      </c>
    </row>
    <row r="10" spans="1:10" s="48" customFormat="1" x14ac:dyDescent="0.2">
      <c r="A10" s="187" t="s">
        <v>760</v>
      </c>
      <c r="B10" s="170" t="s">
        <v>761</v>
      </c>
      <c r="C10" s="172">
        <v>701133.72</v>
      </c>
      <c r="D10" s="172">
        <v>2635000</v>
      </c>
      <c r="E10" s="172">
        <v>780387.25</v>
      </c>
      <c r="F10" s="189">
        <f t="shared" si="0"/>
        <v>111.30362550527452</v>
      </c>
      <c r="G10" s="189">
        <f t="shared" si="1"/>
        <v>29.616214421252373</v>
      </c>
    </row>
    <row r="11" spans="1:10" s="50" customFormat="1" x14ac:dyDescent="0.2">
      <c r="A11" s="183" t="s">
        <v>762</v>
      </c>
      <c r="B11" s="184" t="s">
        <v>763</v>
      </c>
      <c r="C11" s="185">
        <f>SUM(C12:C12)</f>
        <v>422657.64</v>
      </c>
      <c r="D11" s="185">
        <f>SUM(D12:D12)</f>
        <v>2249250</v>
      </c>
      <c r="E11" s="185">
        <f>SUM(E12:E12)</f>
        <v>702290.31</v>
      </c>
      <c r="F11" s="186">
        <f t="shared" si="0"/>
        <v>166.16056200947889</v>
      </c>
      <c r="G11" s="186">
        <f t="shared" si="1"/>
        <v>31.223310436812273</v>
      </c>
    </row>
    <row r="12" spans="1:10" s="48" customFormat="1" x14ac:dyDescent="0.2">
      <c r="A12" s="187" t="s">
        <v>764</v>
      </c>
      <c r="B12" s="170" t="s">
        <v>765</v>
      </c>
      <c r="C12" s="172">
        <v>422657.64</v>
      </c>
      <c r="D12" s="172">
        <v>2249250</v>
      </c>
      <c r="E12" s="172">
        <v>702290.31</v>
      </c>
      <c r="F12" s="189">
        <f t="shared" si="0"/>
        <v>166.16056200947889</v>
      </c>
      <c r="G12" s="189">
        <f t="shared" si="1"/>
        <v>31.223310436812273</v>
      </c>
    </row>
    <row r="13" spans="1:10" s="50" customFormat="1" x14ac:dyDescent="0.2">
      <c r="A13" s="183" t="s">
        <v>766</v>
      </c>
      <c r="B13" s="184" t="s">
        <v>767</v>
      </c>
      <c r="C13" s="185">
        <f>SUM(C14:C19)</f>
        <v>534761.29</v>
      </c>
      <c r="D13" s="185">
        <f>SUM(D14:D19)</f>
        <v>6135000</v>
      </c>
      <c r="E13" s="185">
        <f>SUM(E14:E19)</f>
        <v>1462935.58</v>
      </c>
      <c r="F13" s="186">
        <f t="shared" si="0"/>
        <v>273.5679652504391</v>
      </c>
      <c r="G13" s="186">
        <f t="shared" si="1"/>
        <v>23.845730725346375</v>
      </c>
    </row>
    <row r="14" spans="1:10" s="48" customFormat="1" x14ac:dyDescent="0.2">
      <c r="A14" s="187" t="s">
        <v>768</v>
      </c>
      <c r="B14" s="170" t="s">
        <v>769</v>
      </c>
      <c r="C14" s="172">
        <v>174365.64</v>
      </c>
      <c r="D14" s="172">
        <v>870000</v>
      </c>
      <c r="E14" s="172">
        <v>609943.74</v>
      </c>
      <c r="F14" s="189">
        <f t="shared" si="0"/>
        <v>349.8073014843979</v>
      </c>
      <c r="G14" s="189">
        <f t="shared" si="1"/>
        <v>70.108475862068957</v>
      </c>
    </row>
    <row r="15" spans="1:10" s="48" customFormat="1" x14ac:dyDescent="0.2">
      <c r="A15" s="187" t="s">
        <v>770</v>
      </c>
      <c r="B15" s="170" t="s">
        <v>771</v>
      </c>
      <c r="C15" s="172">
        <v>48870.65</v>
      </c>
      <c r="D15" s="172">
        <v>290000</v>
      </c>
      <c r="E15" s="172">
        <v>198352.04</v>
      </c>
      <c r="F15" s="189">
        <f t="shared" si="0"/>
        <v>405.87149956057476</v>
      </c>
      <c r="G15" s="189">
        <f t="shared" si="1"/>
        <v>68.397255172413793</v>
      </c>
    </row>
    <row r="16" spans="1:10" s="48" customFormat="1" x14ac:dyDescent="0.2">
      <c r="A16" s="187" t="s">
        <v>823</v>
      </c>
      <c r="B16" s="170" t="s">
        <v>831</v>
      </c>
      <c r="C16" s="172">
        <v>0</v>
      </c>
      <c r="D16" s="172">
        <v>50000</v>
      </c>
      <c r="E16" s="172">
        <v>0</v>
      </c>
      <c r="F16" s="189">
        <v>0</v>
      </c>
      <c r="G16" s="189">
        <f t="shared" si="1"/>
        <v>0</v>
      </c>
    </row>
    <row r="17" spans="1:7" s="48" customFormat="1" x14ac:dyDescent="0.2">
      <c r="A17" s="187" t="s">
        <v>772</v>
      </c>
      <c r="B17" s="170" t="s">
        <v>773</v>
      </c>
      <c r="C17" s="172">
        <v>84625</v>
      </c>
      <c r="D17" s="172">
        <v>3890000</v>
      </c>
      <c r="E17" s="172">
        <v>506050.8</v>
      </c>
      <c r="F17" s="189">
        <f t="shared" si="0"/>
        <v>597.99208271787302</v>
      </c>
      <c r="G17" s="189">
        <f t="shared" si="1"/>
        <v>13.009017994858613</v>
      </c>
    </row>
    <row r="18" spans="1:7" s="48" customFormat="1" x14ac:dyDescent="0.2">
      <c r="A18" s="187" t="s">
        <v>824</v>
      </c>
      <c r="B18" s="170" t="s">
        <v>832</v>
      </c>
      <c r="C18" s="172">
        <v>71000</v>
      </c>
      <c r="D18" s="172">
        <v>500000</v>
      </c>
      <c r="E18" s="172">
        <v>0</v>
      </c>
      <c r="F18" s="189">
        <f t="shared" si="0"/>
        <v>0</v>
      </c>
      <c r="G18" s="189">
        <f t="shared" si="1"/>
        <v>0</v>
      </c>
    </row>
    <row r="19" spans="1:7" s="48" customFormat="1" x14ac:dyDescent="0.2">
      <c r="A19" s="187" t="s">
        <v>774</v>
      </c>
      <c r="B19" s="170" t="s">
        <v>775</v>
      </c>
      <c r="C19" s="172">
        <v>155900</v>
      </c>
      <c r="D19" s="172">
        <v>535000</v>
      </c>
      <c r="E19" s="172">
        <v>148589</v>
      </c>
      <c r="F19" s="189">
        <f t="shared" si="0"/>
        <v>95.31045542014111</v>
      </c>
      <c r="G19" s="189">
        <f t="shared" si="1"/>
        <v>27.773644859813086</v>
      </c>
    </row>
    <row r="20" spans="1:7" s="50" customFormat="1" x14ac:dyDescent="0.2">
      <c r="A20" s="183" t="s">
        <v>776</v>
      </c>
      <c r="B20" s="184" t="s">
        <v>777</v>
      </c>
      <c r="C20" s="185">
        <f>SUM(C21:C23)</f>
        <v>124876.66</v>
      </c>
      <c r="D20" s="185">
        <f>SUM(D21:D23)</f>
        <v>900000</v>
      </c>
      <c r="E20" s="185">
        <f>SUM(E21:E23)</f>
        <v>270726.27999999997</v>
      </c>
      <c r="F20" s="186">
        <f t="shared" si="0"/>
        <v>216.79493990310115</v>
      </c>
      <c r="G20" s="186">
        <f t="shared" si="1"/>
        <v>30.080697777777775</v>
      </c>
    </row>
    <row r="21" spans="1:7" s="48" customFormat="1" x14ac:dyDescent="0.2">
      <c r="A21" s="187" t="s">
        <v>778</v>
      </c>
      <c r="B21" s="170" t="s">
        <v>779</v>
      </c>
      <c r="C21" s="172">
        <v>48869</v>
      </c>
      <c r="D21" s="172">
        <v>525000</v>
      </c>
      <c r="E21" s="172">
        <v>201954.96</v>
      </c>
      <c r="F21" s="189">
        <f t="shared" si="0"/>
        <v>413.25781170066909</v>
      </c>
      <c r="G21" s="189">
        <f t="shared" si="1"/>
        <v>38.467611428571423</v>
      </c>
    </row>
    <row r="22" spans="1:7" s="48" customFormat="1" x14ac:dyDescent="0.2">
      <c r="A22" s="187" t="s">
        <v>780</v>
      </c>
      <c r="B22" s="170" t="s">
        <v>781</v>
      </c>
      <c r="C22" s="172">
        <v>2226.41</v>
      </c>
      <c r="D22" s="172">
        <v>20000</v>
      </c>
      <c r="E22" s="172">
        <v>10855</v>
      </c>
      <c r="F22" s="189">
        <f t="shared" si="0"/>
        <v>487.55620034045847</v>
      </c>
      <c r="G22" s="189">
        <f t="shared" si="1"/>
        <v>54.274999999999999</v>
      </c>
    </row>
    <row r="23" spans="1:7" s="48" customFormat="1" x14ac:dyDescent="0.2">
      <c r="A23" s="187" t="s">
        <v>782</v>
      </c>
      <c r="B23" s="170" t="s">
        <v>783</v>
      </c>
      <c r="C23" s="172">
        <v>73781.25</v>
      </c>
      <c r="D23" s="172">
        <v>355000</v>
      </c>
      <c r="E23" s="172">
        <v>57916.32</v>
      </c>
      <c r="F23" s="189">
        <f t="shared" si="0"/>
        <v>78.4973418043202</v>
      </c>
      <c r="G23" s="189">
        <f t="shared" si="1"/>
        <v>16.314456338028169</v>
      </c>
    </row>
    <row r="24" spans="1:7" s="50" customFormat="1" x14ac:dyDescent="0.2">
      <c r="A24" s="183" t="s">
        <v>784</v>
      </c>
      <c r="B24" s="184" t="s">
        <v>785</v>
      </c>
      <c r="C24" s="185">
        <f>SUM(C25:C28)</f>
        <v>1700056.81</v>
      </c>
      <c r="D24" s="185">
        <f>SUM(D25:D28)</f>
        <v>8150000</v>
      </c>
      <c r="E24" s="185">
        <f>SUM(E25:E28)</f>
        <v>2060921.29</v>
      </c>
      <c r="F24" s="186">
        <f t="shared" si="0"/>
        <v>121.22661300947937</v>
      </c>
      <c r="G24" s="186">
        <f t="shared" si="1"/>
        <v>25.287377791411043</v>
      </c>
    </row>
    <row r="25" spans="1:7" s="48" customFormat="1" x14ac:dyDescent="0.2">
      <c r="A25" s="187" t="s">
        <v>786</v>
      </c>
      <c r="B25" s="170" t="s">
        <v>787</v>
      </c>
      <c r="C25" s="172">
        <v>0</v>
      </c>
      <c r="D25" s="172">
        <v>150000</v>
      </c>
      <c r="E25" s="172">
        <v>805.06</v>
      </c>
      <c r="F25" s="189">
        <v>0</v>
      </c>
      <c r="G25" s="189">
        <f t="shared" si="1"/>
        <v>0.53670666666666667</v>
      </c>
    </row>
    <row r="26" spans="1:7" s="48" customFormat="1" x14ac:dyDescent="0.2">
      <c r="A26" s="187" t="s">
        <v>788</v>
      </c>
      <c r="B26" s="170" t="s">
        <v>789</v>
      </c>
      <c r="C26" s="172">
        <v>1202869.3400000001</v>
      </c>
      <c r="D26" s="172">
        <v>6360000</v>
      </c>
      <c r="E26" s="172">
        <v>1542824.62</v>
      </c>
      <c r="F26" s="189">
        <f t="shared" si="0"/>
        <v>128.26202885842946</v>
      </c>
      <c r="G26" s="189">
        <f t="shared" si="1"/>
        <v>24.258248742138367</v>
      </c>
    </row>
    <row r="27" spans="1:7" s="48" customFormat="1" x14ac:dyDescent="0.2">
      <c r="A27" s="187" t="s">
        <v>790</v>
      </c>
      <c r="B27" s="170" t="s">
        <v>791</v>
      </c>
      <c r="C27" s="172">
        <v>0</v>
      </c>
      <c r="D27" s="172">
        <v>100000</v>
      </c>
      <c r="E27" s="172">
        <v>0</v>
      </c>
      <c r="F27" s="189">
        <v>0</v>
      </c>
      <c r="G27" s="189">
        <f t="shared" si="1"/>
        <v>0</v>
      </c>
    </row>
    <row r="28" spans="1:7" s="48" customFormat="1" x14ac:dyDescent="0.2">
      <c r="A28" s="187" t="s">
        <v>792</v>
      </c>
      <c r="B28" s="170" t="s">
        <v>793</v>
      </c>
      <c r="C28" s="172">
        <v>497187.47</v>
      </c>
      <c r="D28" s="172">
        <v>1540000</v>
      </c>
      <c r="E28" s="172">
        <v>517291.61</v>
      </c>
      <c r="F28" s="189">
        <f t="shared" si="0"/>
        <v>104.04357334266689</v>
      </c>
      <c r="G28" s="189">
        <f t="shared" si="1"/>
        <v>33.590364285714287</v>
      </c>
    </row>
    <row r="29" spans="1:7" s="50" customFormat="1" x14ac:dyDescent="0.2">
      <c r="A29" s="183" t="s">
        <v>794</v>
      </c>
      <c r="B29" s="184" t="s">
        <v>795</v>
      </c>
      <c r="C29" s="185">
        <f>SUM(C30:C30)</f>
        <v>6637.24</v>
      </c>
      <c r="D29" s="185">
        <f>SUM(D30:D30)</f>
        <v>20000</v>
      </c>
      <c r="E29" s="185">
        <f>SUM(E30:E30)</f>
        <v>1314.39</v>
      </c>
      <c r="F29" s="186">
        <f t="shared" si="0"/>
        <v>19.803261596687783</v>
      </c>
      <c r="G29" s="186">
        <f t="shared" si="1"/>
        <v>6.5719500000000002</v>
      </c>
    </row>
    <row r="30" spans="1:7" s="48" customFormat="1" x14ac:dyDescent="0.2">
      <c r="A30" s="187" t="s">
        <v>796</v>
      </c>
      <c r="B30" s="170" t="s">
        <v>797</v>
      </c>
      <c r="C30" s="172">
        <v>6637.24</v>
      </c>
      <c r="D30" s="172">
        <v>20000</v>
      </c>
      <c r="E30" s="172">
        <v>1314.39</v>
      </c>
      <c r="F30" s="189">
        <f t="shared" si="0"/>
        <v>19.803261596687783</v>
      </c>
      <c r="G30" s="189">
        <f t="shared" si="1"/>
        <v>6.5719500000000002</v>
      </c>
    </row>
    <row r="31" spans="1:7" s="50" customFormat="1" x14ac:dyDescent="0.2">
      <c r="A31" s="183" t="s">
        <v>798</v>
      </c>
      <c r="B31" s="184" t="s">
        <v>799</v>
      </c>
      <c r="C31" s="185">
        <f>SUM(C32:C36)</f>
        <v>1730147.2</v>
      </c>
      <c r="D31" s="185">
        <f>SUM(D32:D36)</f>
        <v>4580000</v>
      </c>
      <c r="E31" s="185">
        <f>SUM(E32:E36)</f>
        <v>1169116.02</v>
      </c>
      <c r="F31" s="186">
        <f t="shared" si="0"/>
        <v>67.573211111748179</v>
      </c>
      <c r="G31" s="186">
        <f t="shared" si="1"/>
        <v>25.526550655021836</v>
      </c>
    </row>
    <row r="32" spans="1:7" s="48" customFormat="1" x14ac:dyDescent="0.2">
      <c r="A32" s="187" t="s">
        <v>800</v>
      </c>
      <c r="B32" s="170" t="s">
        <v>801</v>
      </c>
      <c r="C32" s="172">
        <v>879405.07</v>
      </c>
      <c r="D32" s="172">
        <v>2730000</v>
      </c>
      <c r="E32" s="172">
        <v>635698.76</v>
      </c>
      <c r="F32" s="189">
        <f t="shared" si="0"/>
        <v>72.287365821077202</v>
      </c>
      <c r="G32" s="189">
        <f t="shared" si="1"/>
        <v>23.285668864468864</v>
      </c>
    </row>
    <row r="33" spans="1:7" s="48" customFormat="1" x14ac:dyDescent="0.2">
      <c r="A33" s="187" t="s">
        <v>802</v>
      </c>
      <c r="B33" s="170" t="s">
        <v>803</v>
      </c>
      <c r="C33" s="172">
        <v>334792.13</v>
      </c>
      <c r="D33" s="172">
        <v>1075000</v>
      </c>
      <c r="E33" s="172">
        <v>334967.26</v>
      </c>
      <c r="F33" s="189">
        <f t="shared" si="0"/>
        <v>100.05231007072956</v>
      </c>
      <c r="G33" s="189">
        <f t="shared" si="1"/>
        <v>31.159745116279069</v>
      </c>
    </row>
    <row r="34" spans="1:7" s="48" customFormat="1" x14ac:dyDescent="0.2">
      <c r="A34" s="187" t="s">
        <v>825</v>
      </c>
      <c r="B34" s="170" t="s">
        <v>833</v>
      </c>
      <c r="C34" s="172">
        <v>25250</v>
      </c>
      <c r="D34" s="172">
        <v>120000</v>
      </c>
      <c r="E34" s="172">
        <v>51850</v>
      </c>
      <c r="F34" s="189">
        <f t="shared" si="0"/>
        <v>205.34653465346534</v>
      </c>
      <c r="G34" s="189">
        <f t="shared" si="1"/>
        <v>43.208333333333329</v>
      </c>
    </row>
    <row r="35" spans="1:7" s="48" customFormat="1" x14ac:dyDescent="0.2">
      <c r="A35" s="187" t="s">
        <v>826</v>
      </c>
      <c r="B35" s="170" t="s">
        <v>837</v>
      </c>
      <c r="C35" s="172">
        <v>91200</v>
      </c>
      <c r="D35" s="172">
        <v>205000</v>
      </c>
      <c r="E35" s="172">
        <v>126600</v>
      </c>
      <c r="F35" s="189">
        <f t="shared" si="0"/>
        <v>138.81578947368419</v>
      </c>
      <c r="G35" s="189">
        <f t="shared" si="1"/>
        <v>61.756097560975611</v>
      </c>
    </row>
    <row r="36" spans="1:7" s="48" customFormat="1" x14ac:dyDescent="0.2">
      <c r="A36" s="187" t="s">
        <v>804</v>
      </c>
      <c r="B36" s="170" t="s">
        <v>805</v>
      </c>
      <c r="C36" s="172">
        <v>399500</v>
      </c>
      <c r="D36" s="172">
        <v>450000</v>
      </c>
      <c r="E36" s="172">
        <v>20000</v>
      </c>
      <c r="F36" s="189">
        <f t="shared" si="0"/>
        <v>5.0062578222778473</v>
      </c>
      <c r="G36" s="189">
        <f t="shared" si="1"/>
        <v>4.4444444444444446</v>
      </c>
    </row>
    <row r="37" spans="1:7" s="50" customFormat="1" x14ac:dyDescent="0.2">
      <c r="A37" s="183" t="s">
        <v>806</v>
      </c>
      <c r="B37" s="184" t="s">
        <v>807</v>
      </c>
      <c r="C37" s="185">
        <f>SUM(C38:C40)</f>
        <v>9015684.8699999992</v>
      </c>
      <c r="D37" s="185">
        <f>SUM(D38:D40)</f>
        <v>5229650</v>
      </c>
      <c r="E37" s="185">
        <f>SUM(E38:E40)</f>
        <v>2235495.02</v>
      </c>
      <c r="F37" s="186">
        <f t="shared" si="0"/>
        <v>24.795620657047213</v>
      </c>
      <c r="G37" s="186">
        <f t="shared" si="1"/>
        <v>42.746551298844096</v>
      </c>
    </row>
    <row r="38" spans="1:7" s="48" customFormat="1" x14ac:dyDescent="0.2">
      <c r="A38" s="187" t="s">
        <v>808</v>
      </c>
      <c r="B38" s="170" t="s">
        <v>809</v>
      </c>
      <c r="C38" s="172">
        <v>8733805.9299999997</v>
      </c>
      <c r="D38" s="172">
        <v>4579650</v>
      </c>
      <c r="E38" s="172">
        <v>1899588.16</v>
      </c>
      <c r="F38" s="189">
        <f t="shared" si="0"/>
        <v>21.749832492556884</v>
      </c>
      <c r="G38" s="189">
        <f t="shared" si="1"/>
        <v>41.478893801928088</v>
      </c>
    </row>
    <row r="39" spans="1:7" s="48" customFormat="1" x14ac:dyDescent="0.2">
      <c r="A39" s="187" t="s">
        <v>827</v>
      </c>
      <c r="B39" s="170" t="s">
        <v>834</v>
      </c>
      <c r="C39" s="172">
        <v>182700</v>
      </c>
      <c r="D39" s="172">
        <v>210000</v>
      </c>
      <c r="E39" s="172">
        <v>207900</v>
      </c>
      <c r="F39" s="189">
        <f t="shared" si="0"/>
        <v>113.79310344827587</v>
      </c>
      <c r="G39" s="189">
        <f t="shared" si="1"/>
        <v>99</v>
      </c>
    </row>
    <row r="40" spans="1:7" s="48" customFormat="1" x14ac:dyDescent="0.2">
      <c r="A40" s="187" t="s">
        <v>810</v>
      </c>
      <c r="B40" s="170" t="s">
        <v>811</v>
      </c>
      <c r="C40" s="172">
        <v>99178.94</v>
      </c>
      <c r="D40" s="172">
        <v>440000</v>
      </c>
      <c r="E40" s="172">
        <v>128006.86</v>
      </c>
      <c r="F40" s="189">
        <f t="shared" si="0"/>
        <v>129.06657401258775</v>
      </c>
      <c r="G40" s="189">
        <f t="shared" si="1"/>
        <v>29.09246818181818</v>
      </c>
    </row>
    <row r="41" spans="1:7" s="50" customFormat="1" x14ac:dyDescent="0.2">
      <c r="A41" s="183" t="s">
        <v>812</v>
      </c>
      <c r="B41" s="184" t="s">
        <v>813</v>
      </c>
      <c r="C41" s="185">
        <f>SUM(C42:C46)</f>
        <v>305742.61</v>
      </c>
      <c r="D41" s="185">
        <f>SUM(D42:D46)</f>
        <v>1270000</v>
      </c>
      <c r="E41" s="185">
        <f>SUM(E42:E46)</f>
        <v>347745.77</v>
      </c>
      <c r="F41" s="186">
        <f t="shared" si="0"/>
        <v>113.73807857530882</v>
      </c>
      <c r="G41" s="186">
        <f t="shared" si="1"/>
        <v>27.381556692913389</v>
      </c>
    </row>
    <row r="42" spans="1:7" s="50" customFormat="1" x14ac:dyDescent="0.2">
      <c r="A42" s="190" t="s">
        <v>828</v>
      </c>
      <c r="B42" s="191" t="s">
        <v>835</v>
      </c>
      <c r="C42" s="192">
        <v>57600</v>
      </c>
      <c r="D42" s="192">
        <v>190000</v>
      </c>
      <c r="E42" s="192">
        <v>132200</v>
      </c>
      <c r="F42" s="189">
        <f t="shared" si="0"/>
        <v>229.51388888888889</v>
      </c>
      <c r="G42" s="189">
        <f t="shared" si="1"/>
        <v>69.578947368421055</v>
      </c>
    </row>
    <row r="43" spans="1:7" s="50" customFormat="1" x14ac:dyDescent="0.2">
      <c r="A43" s="190" t="s">
        <v>829</v>
      </c>
      <c r="B43" s="191" t="s">
        <v>836</v>
      </c>
      <c r="C43" s="192">
        <v>55450.07</v>
      </c>
      <c r="D43" s="192">
        <v>160000</v>
      </c>
      <c r="E43" s="192">
        <v>15500</v>
      </c>
      <c r="F43" s="189">
        <f t="shared" si="0"/>
        <v>27.953075622808051</v>
      </c>
      <c r="G43" s="189">
        <f t="shared" si="1"/>
        <v>9.6875</v>
      </c>
    </row>
    <row r="44" spans="1:7" s="48" customFormat="1" x14ac:dyDescent="0.2">
      <c r="A44" s="187" t="s">
        <v>814</v>
      </c>
      <c r="B44" s="170" t="s">
        <v>815</v>
      </c>
      <c r="C44" s="172">
        <v>51050.3</v>
      </c>
      <c r="D44" s="172">
        <v>205000</v>
      </c>
      <c r="E44" s="172">
        <v>49137.4</v>
      </c>
      <c r="F44" s="189">
        <f t="shared" si="0"/>
        <v>96.252911344301594</v>
      </c>
      <c r="G44" s="189">
        <f t="shared" si="1"/>
        <v>23.969463414634149</v>
      </c>
    </row>
    <row r="45" spans="1:7" ht="25.5" x14ac:dyDescent="0.2">
      <c r="A45" s="193" t="s">
        <v>816</v>
      </c>
      <c r="B45" s="175" t="s">
        <v>817</v>
      </c>
      <c r="C45" s="176">
        <v>59138.49</v>
      </c>
      <c r="D45" s="176">
        <v>410000</v>
      </c>
      <c r="E45" s="176">
        <v>72392.37</v>
      </c>
      <c r="F45" s="194">
        <f t="shared" si="0"/>
        <v>122.41159691429388</v>
      </c>
      <c r="G45" s="194">
        <f t="shared" si="1"/>
        <v>17.656675609756096</v>
      </c>
    </row>
    <row r="46" spans="1:7" s="48" customFormat="1" x14ac:dyDescent="0.2">
      <c r="A46" s="187" t="s">
        <v>818</v>
      </c>
      <c r="B46" s="170" t="s">
        <v>819</v>
      </c>
      <c r="C46" s="172">
        <v>82503.75</v>
      </c>
      <c r="D46" s="172">
        <v>305000</v>
      </c>
      <c r="E46" s="172">
        <v>78516</v>
      </c>
      <c r="F46" s="189">
        <f t="shared" si="0"/>
        <v>95.16658333712104</v>
      </c>
      <c r="G46" s="189">
        <f t="shared" si="1"/>
        <v>25.742950819672135</v>
      </c>
    </row>
    <row r="47" spans="1:7" s="48" customFormat="1" x14ac:dyDescent="0.2">
      <c r="A47" s="51"/>
      <c r="C47" s="56"/>
      <c r="D47" s="52"/>
      <c r="E47" s="49"/>
      <c r="F47" s="52"/>
      <c r="G47" s="52"/>
    </row>
    <row r="48" spans="1:7" s="48" customFormat="1" x14ac:dyDescent="0.2">
      <c r="A48" s="51"/>
      <c r="C48" s="56"/>
      <c r="D48" s="52"/>
      <c r="E48" s="49"/>
      <c r="F48" s="52"/>
      <c r="G48" s="52"/>
    </row>
    <row r="49" spans="1:7" s="48" customFormat="1" x14ac:dyDescent="0.2">
      <c r="A49" s="51"/>
      <c r="C49" s="56"/>
      <c r="D49" s="52"/>
      <c r="E49" s="49"/>
      <c r="F49" s="52"/>
      <c r="G49" s="52"/>
    </row>
    <row r="50" spans="1:7" s="48" customFormat="1" x14ac:dyDescent="0.2">
      <c r="A50" s="51"/>
      <c r="C50" s="56"/>
      <c r="D50" s="52"/>
      <c r="E50" s="49"/>
      <c r="F50" s="52"/>
      <c r="G50" s="52"/>
    </row>
    <row r="51" spans="1:7" s="48" customFormat="1" x14ac:dyDescent="0.2">
      <c r="A51" s="51"/>
      <c r="C51" s="56"/>
      <c r="D51" s="52"/>
      <c r="E51" s="49"/>
      <c r="F51" s="52"/>
      <c r="G51" s="52"/>
    </row>
    <row r="52" spans="1:7" s="48" customFormat="1" x14ac:dyDescent="0.2">
      <c r="A52" s="51"/>
      <c r="C52" s="56"/>
      <c r="D52" s="52"/>
      <c r="E52" s="49"/>
      <c r="F52" s="52"/>
      <c r="G52" s="52"/>
    </row>
    <row r="53" spans="1:7" s="48" customFormat="1" x14ac:dyDescent="0.2">
      <c r="A53" s="51"/>
      <c r="C53" s="56"/>
      <c r="D53" s="52"/>
      <c r="E53" s="49"/>
      <c r="F53" s="52"/>
      <c r="G53" s="52"/>
    </row>
    <row r="54" spans="1:7" s="48" customFormat="1" x14ac:dyDescent="0.2">
      <c r="A54" s="51"/>
      <c r="C54" s="56"/>
      <c r="D54" s="52"/>
      <c r="E54" s="49"/>
      <c r="F54" s="52"/>
      <c r="G54" s="52"/>
    </row>
    <row r="55" spans="1:7" s="48" customFormat="1" x14ac:dyDescent="0.2">
      <c r="A55" s="51"/>
      <c r="C55" s="56"/>
      <c r="D55" s="52"/>
      <c r="E55" s="49"/>
      <c r="F55" s="52"/>
      <c r="G55" s="52"/>
    </row>
    <row r="56" spans="1:7" s="48" customFormat="1" x14ac:dyDescent="0.2">
      <c r="A56" s="51"/>
      <c r="C56" s="56"/>
      <c r="D56" s="52"/>
      <c r="E56" s="49"/>
      <c r="F56" s="52"/>
      <c r="G56" s="52"/>
    </row>
    <row r="57" spans="1:7" s="48" customFormat="1" x14ac:dyDescent="0.2">
      <c r="A57" s="51"/>
      <c r="C57" s="56"/>
      <c r="D57" s="52"/>
      <c r="E57" s="49"/>
      <c r="F57" s="52"/>
      <c r="G57" s="52"/>
    </row>
    <row r="58" spans="1:7" s="48" customFormat="1" x14ac:dyDescent="0.2">
      <c r="A58" s="51"/>
      <c r="C58" s="56"/>
      <c r="D58" s="52"/>
      <c r="E58" s="49"/>
      <c r="F58" s="52"/>
      <c r="G58" s="52"/>
    </row>
    <row r="59" spans="1:7" s="48" customFormat="1" x14ac:dyDescent="0.2">
      <c r="A59" s="51"/>
      <c r="C59" s="56"/>
      <c r="D59" s="52"/>
      <c r="E59" s="49"/>
      <c r="F59" s="52"/>
      <c r="G59" s="52"/>
    </row>
    <row r="60" spans="1:7" s="48" customFormat="1" x14ac:dyDescent="0.2">
      <c r="A60" s="51"/>
      <c r="C60" s="56"/>
      <c r="D60" s="52"/>
      <c r="E60" s="49"/>
      <c r="F60" s="52"/>
      <c r="G60" s="52"/>
    </row>
    <row r="61" spans="1:7" s="48" customFormat="1" x14ac:dyDescent="0.2">
      <c r="A61" s="51"/>
      <c r="C61" s="56"/>
      <c r="D61" s="52"/>
      <c r="E61" s="49"/>
      <c r="F61" s="52"/>
      <c r="G61" s="52"/>
    </row>
    <row r="62" spans="1:7" s="48" customFormat="1" x14ac:dyDescent="0.2">
      <c r="A62" s="51"/>
      <c r="C62" s="56"/>
      <c r="D62" s="52"/>
      <c r="E62" s="49"/>
      <c r="F62" s="52"/>
      <c r="G62" s="52"/>
    </row>
    <row r="63" spans="1:7" s="48" customFormat="1" x14ac:dyDescent="0.2">
      <c r="A63" s="51"/>
      <c r="C63" s="56"/>
      <c r="D63" s="52"/>
      <c r="E63" s="49"/>
      <c r="F63" s="52"/>
      <c r="G63" s="52"/>
    </row>
    <row r="64" spans="1:7" s="48" customFormat="1" x14ac:dyDescent="0.2">
      <c r="A64" s="51"/>
      <c r="C64" s="56"/>
      <c r="D64" s="52"/>
      <c r="E64" s="49"/>
      <c r="F64" s="52"/>
      <c r="G64" s="52"/>
    </row>
    <row r="65" spans="1:7" s="48" customFormat="1" x14ac:dyDescent="0.2">
      <c r="A65" s="51"/>
      <c r="C65" s="56"/>
      <c r="D65" s="52"/>
      <c r="E65" s="49"/>
      <c r="F65" s="52"/>
      <c r="G65" s="52"/>
    </row>
    <row r="66" spans="1:7" s="48" customFormat="1" x14ac:dyDescent="0.2">
      <c r="A66" s="51"/>
      <c r="C66" s="56"/>
      <c r="D66" s="52"/>
      <c r="E66" s="49"/>
      <c r="F66" s="52"/>
      <c r="G66" s="52"/>
    </row>
    <row r="67" spans="1:7" s="48" customFormat="1" x14ac:dyDescent="0.2">
      <c r="A67" s="51"/>
      <c r="C67" s="56"/>
      <c r="D67" s="52"/>
      <c r="E67" s="49"/>
      <c r="F67" s="52"/>
      <c r="G67" s="52"/>
    </row>
    <row r="68" spans="1:7" s="48" customFormat="1" x14ac:dyDescent="0.2">
      <c r="A68" s="51"/>
      <c r="C68" s="56"/>
      <c r="D68" s="52"/>
      <c r="E68" s="49"/>
      <c r="F68" s="52"/>
      <c r="G68" s="52"/>
    </row>
    <row r="69" spans="1:7" s="48" customFormat="1" x14ac:dyDescent="0.2">
      <c r="A69" s="51"/>
      <c r="C69" s="56"/>
      <c r="D69" s="52"/>
      <c r="E69" s="49"/>
      <c r="F69" s="52"/>
      <c r="G69" s="52"/>
    </row>
    <row r="70" spans="1:7" s="48" customFormat="1" x14ac:dyDescent="0.2">
      <c r="A70" s="51"/>
      <c r="C70" s="56"/>
      <c r="D70" s="52"/>
      <c r="E70" s="49"/>
      <c r="F70" s="52"/>
      <c r="G70" s="52"/>
    </row>
    <row r="71" spans="1:7" s="48" customFormat="1" x14ac:dyDescent="0.2">
      <c r="A71" s="51"/>
      <c r="C71" s="56"/>
      <c r="D71" s="52"/>
      <c r="E71" s="49"/>
      <c r="F71" s="52"/>
      <c r="G71" s="52"/>
    </row>
    <row r="72" spans="1:7" s="48" customFormat="1" x14ac:dyDescent="0.2">
      <c r="A72" s="51"/>
      <c r="C72" s="56"/>
      <c r="D72" s="52"/>
      <c r="E72" s="49"/>
      <c r="F72" s="52"/>
      <c r="G72" s="52"/>
    </row>
    <row r="73" spans="1:7" s="48" customFormat="1" x14ac:dyDescent="0.2">
      <c r="A73" s="51"/>
      <c r="C73" s="56"/>
      <c r="D73" s="52"/>
      <c r="E73" s="49"/>
      <c r="F73" s="52"/>
      <c r="G73" s="52"/>
    </row>
    <row r="74" spans="1:7" s="48" customFormat="1" x14ac:dyDescent="0.2">
      <c r="A74" s="51"/>
      <c r="C74" s="56"/>
      <c r="D74" s="52"/>
      <c r="E74" s="49"/>
      <c r="F74" s="52"/>
      <c r="G74" s="52"/>
    </row>
    <row r="75" spans="1:7" s="48" customFormat="1" x14ac:dyDescent="0.2">
      <c r="A75" s="51"/>
      <c r="C75" s="56"/>
      <c r="D75" s="52"/>
      <c r="E75" s="49"/>
      <c r="F75" s="52"/>
      <c r="G75" s="52"/>
    </row>
    <row r="76" spans="1:7" s="48" customFormat="1" x14ac:dyDescent="0.2">
      <c r="A76" s="51"/>
      <c r="C76" s="56"/>
      <c r="D76" s="52"/>
      <c r="E76" s="49"/>
      <c r="F76" s="52"/>
      <c r="G76" s="52"/>
    </row>
    <row r="77" spans="1:7" s="48" customFormat="1" x14ac:dyDescent="0.2">
      <c r="A77" s="51"/>
      <c r="C77" s="56"/>
      <c r="D77" s="52"/>
      <c r="E77" s="49"/>
      <c r="F77" s="52"/>
      <c r="G77" s="52"/>
    </row>
    <row r="78" spans="1:7" s="48" customFormat="1" x14ac:dyDescent="0.2">
      <c r="A78" s="51"/>
      <c r="C78" s="56"/>
      <c r="D78" s="52"/>
      <c r="E78" s="49"/>
      <c r="F78" s="52"/>
      <c r="G78" s="52"/>
    </row>
    <row r="79" spans="1:7" s="48" customFormat="1" x14ac:dyDescent="0.2">
      <c r="A79" s="51"/>
      <c r="C79" s="56"/>
      <c r="D79" s="52"/>
      <c r="E79" s="49"/>
      <c r="F79" s="52"/>
      <c r="G79" s="52"/>
    </row>
    <row r="80" spans="1:7" s="48" customFormat="1" x14ac:dyDescent="0.2">
      <c r="A80" s="51"/>
      <c r="C80" s="56"/>
      <c r="D80" s="52"/>
      <c r="E80" s="49"/>
      <c r="F80" s="52"/>
      <c r="G80" s="52"/>
    </row>
    <row r="81" spans="1:7" s="48" customFormat="1" x14ac:dyDescent="0.2">
      <c r="A81" s="51"/>
      <c r="C81" s="56"/>
      <c r="D81" s="52"/>
      <c r="E81" s="49"/>
      <c r="F81" s="52"/>
      <c r="G81" s="52"/>
    </row>
    <row r="82" spans="1:7" s="48" customFormat="1" x14ac:dyDescent="0.2">
      <c r="A82" s="51"/>
      <c r="C82" s="56"/>
      <c r="D82" s="52"/>
      <c r="E82" s="49"/>
      <c r="F82" s="52"/>
      <c r="G82" s="52"/>
    </row>
    <row r="83" spans="1:7" s="48" customFormat="1" x14ac:dyDescent="0.2">
      <c r="A83" s="51"/>
      <c r="C83" s="56"/>
      <c r="D83" s="52"/>
      <c r="E83" s="49"/>
      <c r="F83" s="52"/>
      <c r="G83" s="52"/>
    </row>
    <row r="84" spans="1:7" s="48" customFormat="1" x14ac:dyDescent="0.2">
      <c r="A84" s="51"/>
      <c r="C84" s="56"/>
      <c r="D84" s="52"/>
      <c r="E84" s="49"/>
      <c r="F84" s="52"/>
      <c r="G84" s="52"/>
    </row>
    <row r="85" spans="1:7" s="48" customFormat="1" x14ac:dyDescent="0.2">
      <c r="A85" s="51"/>
      <c r="C85" s="56"/>
      <c r="D85" s="52"/>
      <c r="E85" s="49"/>
      <c r="F85" s="52"/>
      <c r="G85" s="52"/>
    </row>
    <row r="86" spans="1:7" s="48" customFormat="1" x14ac:dyDescent="0.2">
      <c r="A86" s="51"/>
      <c r="C86" s="56"/>
      <c r="D86" s="52"/>
      <c r="E86" s="49"/>
      <c r="F86" s="52"/>
      <c r="G86" s="52"/>
    </row>
    <row r="87" spans="1:7" s="48" customFormat="1" x14ac:dyDescent="0.2">
      <c r="A87" s="51"/>
      <c r="C87" s="56"/>
      <c r="D87" s="52"/>
      <c r="E87" s="49"/>
      <c r="F87" s="52"/>
      <c r="G87" s="52"/>
    </row>
    <row r="88" spans="1:7" s="48" customFormat="1" x14ac:dyDescent="0.2">
      <c r="A88" s="51"/>
      <c r="C88" s="56"/>
      <c r="D88" s="52"/>
      <c r="E88" s="49"/>
      <c r="F88" s="52"/>
      <c r="G88" s="52"/>
    </row>
    <row r="89" spans="1:7" s="48" customFormat="1" x14ac:dyDescent="0.2">
      <c r="A89" s="51"/>
      <c r="C89" s="56"/>
      <c r="D89" s="52"/>
      <c r="E89" s="49"/>
      <c r="F89" s="52"/>
      <c r="G89" s="52"/>
    </row>
    <row r="90" spans="1:7" s="48" customFormat="1" x14ac:dyDescent="0.2">
      <c r="A90" s="51"/>
      <c r="C90" s="56"/>
      <c r="D90" s="52"/>
      <c r="E90" s="49"/>
      <c r="F90" s="52"/>
      <c r="G90" s="52"/>
    </row>
    <row r="91" spans="1:7" s="48" customFormat="1" x14ac:dyDescent="0.2">
      <c r="A91" s="51"/>
      <c r="C91" s="56"/>
      <c r="D91" s="52"/>
      <c r="E91" s="49"/>
      <c r="F91" s="52"/>
      <c r="G91" s="52"/>
    </row>
    <row r="92" spans="1:7" s="48" customFormat="1" x14ac:dyDescent="0.2">
      <c r="A92" s="51"/>
      <c r="C92" s="56"/>
      <c r="D92" s="52"/>
      <c r="E92" s="49"/>
      <c r="F92" s="52"/>
      <c r="G92" s="52"/>
    </row>
    <row r="93" spans="1:7" s="48" customFormat="1" x14ac:dyDescent="0.2">
      <c r="A93" s="51"/>
      <c r="C93" s="56"/>
      <c r="D93" s="52"/>
      <c r="E93" s="49"/>
      <c r="F93" s="52"/>
      <c r="G93" s="52"/>
    </row>
    <row r="94" spans="1:7" s="48" customFormat="1" x14ac:dyDescent="0.2">
      <c r="A94" s="51"/>
      <c r="C94" s="56"/>
      <c r="D94" s="52"/>
      <c r="E94" s="49"/>
      <c r="F94" s="52"/>
      <c r="G94" s="52"/>
    </row>
    <row r="95" spans="1:7" s="48" customFormat="1" x14ac:dyDescent="0.2">
      <c r="A95" s="51"/>
      <c r="C95" s="56"/>
      <c r="D95" s="52"/>
      <c r="E95" s="49"/>
      <c r="F95" s="52"/>
      <c r="G95" s="52"/>
    </row>
    <row r="96" spans="1:7" s="48" customFormat="1" x14ac:dyDescent="0.2">
      <c r="A96" s="51"/>
      <c r="C96" s="56"/>
      <c r="D96" s="52"/>
      <c r="E96" s="49"/>
      <c r="F96" s="52"/>
      <c r="G96" s="52"/>
    </row>
    <row r="97" spans="1:7" s="48" customFormat="1" x14ac:dyDescent="0.2">
      <c r="A97" s="51"/>
      <c r="C97" s="56"/>
      <c r="D97" s="52"/>
      <c r="E97" s="49"/>
      <c r="F97" s="52"/>
      <c r="G97" s="52"/>
    </row>
    <row r="98" spans="1:7" s="48" customFormat="1" x14ac:dyDescent="0.2">
      <c r="A98" s="51"/>
      <c r="C98" s="56"/>
      <c r="D98" s="52"/>
      <c r="E98" s="49"/>
      <c r="F98" s="52"/>
      <c r="G98" s="52"/>
    </row>
    <row r="99" spans="1:7" s="48" customFormat="1" x14ac:dyDescent="0.2">
      <c r="A99" s="51"/>
      <c r="C99" s="56"/>
      <c r="D99" s="52"/>
      <c r="E99" s="49"/>
      <c r="F99" s="52"/>
      <c r="G99" s="52"/>
    </row>
    <row r="100" spans="1:7" s="48" customFormat="1" x14ac:dyDescent="0.2">
      <c r="A100" s="51"/>
      <c r="C100" s="56"/>
      <c r="D100" s="52"/>
      <c r="E100" s="49"/>
      <c r="F100" s="52"/>
      <c r="G100" s="52"/>
    </row>
    <row r="101" spans="1:7" s="48" customFormat="1" x14ac:dyDescent="0.2">
      <c r="A101" s="51"/>
      <c r="C101" s="56"/>
      <c r="D101" s="52"/>
      <c r="E101" s="49"/>
      <c r="F101" s="52"/>
      <c r="G101" s="52"/>
    </row>
    <row r="102" spans="1:7" s="48" customFormat="1" x14ac:dyDescent="0.2">
      <c r="A102" s="51"/>
      <c r="C102" s="56"/>
      <c r="D102" s="52"/>
      <c r="E102" s="49"/>
      <c r="F102" s="52"/>
      <c r="G102" s="52"/>
    </row>
    <row r="103" spans="1:7" s="48" customFormat="1" x14ac:dyDescent="0.2">
      <c r="A103" s="51"/>
      <c r="C103" s="56"/>
      <c r="D103" s="52"/>
      <c r="E103" s="49"/>
      <c r="F103" s="52"/>
      <c r="G103" s="52"/>
    </row>
    <row r="104" spans="1:7" s="48" customFormat="1" x14ac:dyDescent="0.2">
      <c r="A104" s="51"/>
      <c r="C104" s="56"/>
      <c r="D104" s="52"/>
      <c r="E104" s="49"/>
      <c r="F104" s="52"/>
      <c r="G104" s="52"/>
    </row>
    <row r="105" spans="1:7" s="48" customFormat="1" x14ac:dyDescent="0.2">
      <c r="A105" s="51"/>
      <c r="C105" s="56"/>
      <c r="D105" s="52"/>
      <c r="E105" s="49"/>
      <c r="F105" s="52"/>
      <c r="G105" s="52"/>
    </row>
    <row r="106" spans="1:7" s="48" customFormat="1" x14ac:dyDescent="0.2">
      <c r="A106" s="51"/>
      <c r="C106" s="56"/>
      <c r="D106" s="52"/>
      <c r="E106" s="49"/>
      <c r="F106" s="52"/>
      <c r="G106" s="52"/>
    </row>
    <row r="107" spans="1:7" s="48" customFormat="1" x14ac:dyDescent="0.2">
      <c r="A107" s="51"/>
      <c r="C107" s="56"/>
      <c r="D107" s="52"/>
      <c r="E107" s="49"/>
      <c r="F107" s="52"/>
      <c r="G107" s="52"/>
    </row>
    <row r="108" spans="1:7" x14ac:dyDescent="0.2">
      <c r="A108" s="53"/>
      <c r="C108" s="57"/>
      <c r="D108" s="54"/>
      <c r="F108" s="54"/>
      <c r="G108" s="54"/>
    </row>
    <row r="109" spans="1:7" x14ac:dyDescent="0.2">
      <c r="A109" s="53"/>
      <c r="C109" s="57"/>
      <c r="D109" s="54"/>
      <c r="F109" s="54"/>
      <c r="G109" s="54"/>
    </row>
    <row r="110" spans="1:7" x14ac:dyDescent="0.2">
      <c r="A110" s="53"/>
      <c r="C110" s="57"/>
      <c r="D110" s="54"/>
      <c r="F110" s="54"/>
      <c r="G110" s="54"/>
    </row>
    <row r="111" spans="1:7" x14ac:dyDescent="0.2">
      <c r="A111" s="53"/>
      <c r="C111" s="57"/>
      <c r="D111" s="54"/>
      <c r="F111" s="54"/>
      <c r="G111" s="54"/>
    </row>
    <row r="112" spans="1:7" x14ac:dyDescent="0.2">
      <c r="A112" s="53"/>
      <c r="C112" s="57"/>
      <c r="D112" s="54"/>
      <c r="F112" s="54"/>
      <c r="G112" s="54"/>
    </row>
    <row r="113" spans="1:7" x14ac:dyDescent="0.2">
      <c r="A113" s="53"/>
      <c r="C113" s="57"/>
      <c r="D113" s="54"/>
      <c r="F113" s="54"/>
      <c r="G113" s="54"/>
    </row>
    <row r="114" spans="1:7" x14ac:dyDescent="0.2">
      <c r="A114" s="53"/>
      <c r="C114" s="57"/>
      <c r="D114" s="54"/>
      <c r="F114" s="54"/>
      <c r="G114" s="54"/>
    </row>
    <row r="115" spans="1:7" x14ac:dyDescent="0.2">
      <c r="A115" s="53"/>
      <c r="C115" s="57"/>
      <c r="D115" s="54"/>
      <c r="F115" s="54"/>
      <c r="G115" s="54"/>
    </row>
    <row r="116" spans="1:7" x14ac:dyDescent="0.2">
      <c r="A116" s="53"/>
      <c r="C116" s="57"/>
      <c r="D116" s="54"/>
      <c r="F116" s="54"/>
      <c r="G116" s="54"/>
    </row>
    <row r="117" spans="1:7" x14ac:dyDescent="0.2">
      <c r="A117" s="53"/>
      <c r="C117" s="57"/>
      <c r="D117" s="54"/>
      <c r="F117" s="54"/>
      <c r="G117" s="54"/>
    </row>
    <row r="118" spans="1:7" x14ac:dyDescent="0.2">
      <c r="A118" s="53"/>
      <c r="C118" s="57"/>
      <c r="D118" s="54"/>
      <c r="F118" s="54"/>
      <c r="G118" s="54"/>
    </row>
    <row r="119" spans="1:7" x14ac:dyDescent="0.2">
      <c r="A119" s="53"/>
      <c r="C119" s="57"/>
      <c r="D119" s="54"/>
      <c r="F119" s="54"/>
      <c r="G119" s="54"/>
    </row>
    <row r="120" spans="1:7" x14ac:dyDescent="0.2">
      <c r="A120" s="53"/>
      <c r="C120" s="57"/>
      <c r="D120" s="54"/>
      <c r="F120" s="54"/>
      <c r="G120" s="54"/>
    </row>
    <row r="121" spans="1:7" x14ac:dyDescent="0.2">
      <c r="A121" s="53"/>
      <c r="C121" s="57"/>
      <c r="D121" s="54"/>
      <c r="F121" s="54"/>
      <c r="G121" s="54"/>
    </row>
    <row r="122" spans="1:7" x14ac:dyDescent="0.2">
      <c r="A122" s="53"/>
      <c r="C122" s="57"/>
      <c r="D122" s="54"/>
      <c r="F122" s="54"/>
      <c r="G122" s="54"/>
    </row>
    <row r="123" spans="1:7" x14ac:dyDescent="0.2">
      <c r="A123" s="53"/>
      <c r="C123" s="57"/>
      <c r="D123" s="54"/>
      <c r="F123" s="54"/>
      <c r="G123" s="54"/>
    </row>
    <row r="124" spans="1:7" x14ac:dyDescent="0.2">
      <c r="A124" s="53"/>
      <c r="C124" s="57"/>
      <c r="D124" s="54"/>
      <c r="F124" s="54"/>
      <c r="G124" s="54"/>
    </row>
    <row r="125" spans="1:7" x14ac:dyDescent="0.2">
      <c r="A125" s="53"/>
      <c r="C125" s="57"/>
      <c r="D125" s="54"/>
      <c r="F125" s="54"/>
      <c r="G125" s="54"/>
    </row>
    <row r="126" spans="1:7" x14ac:dyDescent="0.2">
      <c r="A126" s="53"/>
      <c r="C126" s="57"/>
      <c r="D126" s="54"/>
      <c r="F126" s="54"/>
      <c r="G126" s="54"/>
    </row>
    <row r="127" spans="1:7" x14ac:dyDescent="0.2">
      <c r="A127" s="53"/>
      <c r="C127" s="57"/>
      <c r="D127" s="54"/>
      <c r="F127" s="54"/>
      <c r="G127" s="54"/>
    </row>
    <row r="128" spans="1:7" x14ac:dyDescent="0.2">
      <c r="A128" s="53"/>
      <c r="C128" s="57"/>
      <c r="D128" s="54"/>
      <c r="F128" s="54"/>
      <c r="G128" s="54"/>
    </row>
    <row r="129" spans="1:7" x14ac:dyDescent="0.2">
      <c r="A129" s="53"/>
      <c r="C129" s="57"/>
      <c r="D129" s="54"/>
      <c r="F129" s="54"/>
      <c r="G129" s="54"/>
    </row>
    <row r="130" spans="1:7" x14ac:dyDescent="0.2">
      <c r="A130" s="53"/>
      <c r="C130" s="57"/>
      <c r="D130" s="54"/>
      <c r="F130" s="54"/>
      <c r="G130" s="54"/>
    </row>
    <row r="131" spans="1:7" x14ac:dyDescent="0.2">
      <c r="A131" s="53"/>
      <c r="C131" s="57"/>
      <c r="D131" s="54"/>
      <c r="F131" s="54"/>
      <c r="G131" s="54"/>
    </row>
    <row r="132" spans="1:7" x14ac:dyDescent="0.2">
      <c r="A132" s="53"/>
      <c r="C132" s="57"/>
      <c r="D132" s="54"/>
      <c r="F132" s="54"/>
      <c r="G132" s="54"/>
    </row>
    <row r="133" spans="1:7" x14ac:dyDescent="0.2">
      <c r="A133" s="53"/>
      <c r="C133" s="57"/>
      <c r="D133" s="54"/>
      <c r="F133" s="54"/>
      <c r="G133" s="54"/>
    </row>
    <row r="134" spans="1:7" x14ac:dyDescent="0.2">
      <c r="A134" s="53"/>
      <c r="C134" s="57"/>
      <c r="D134" s="54"/>
      <c r="F134" s="54"/>
      <c r="G134" s="54"/>
    </row>
    <row r="135" spans="1:7" x14ac:dyDescent="0.2">
      <c r="A135" s="53"/>
      <c r="C135" s="57"/>
      <c r="D135" s="54"/>
      <c r="F135" s="54"/>
      <c r="G135" s="54"/>
    </row>
    <row r="136" spans="1:7" x14ac:dyDescent="0.2">
      <c r="A136" s="53"/>
      <c r="C136" s="57"/>
      <c r="D136" s="54"/>
      <c r="F136" s="54"/>
      <c r="G136" s="54"/>
    </row>
    <row r="137" spans="1:7" x14ac:dyDescent="0.2">
      <c r="A137" s="53"/>
      <c r="C137" s="57"/>
      <c r="D137" s="54"/>
      <c r="F137" s="54"/>
      <c r="G137" s="54"/>
    </row>
    <row r="138" spans="1:7" x14ac:dyDescent="0.2">
      <c r="A138" s="53"/>
      <c r="C138" s="57"/>
      <c r="D138" s="54"/>
      <c r="F138" s="54"/>
      <c r="G138" s="54"/>
    </row>
    <row r="139" spans="1:7" x14ac:dyDescent="0.2">
      <c r="A139" s="53"/>
      <c r="C139" s="57"/>
      <c r="D139" s="54"/>
      <c r="F139" s="54"/>
      <c r="G139" s="54"/>
    </row>
    <row r="140" spans="1:7" x14ac:dyDescent="0.2">
      <c r="A140" s="53"/>
      <c r="C140" s="57"/>
      <c r="D140" s="54"/>
      <c r="F140" s="54"/>
      <c r="G140" s="54"/>
    </row>
    <row r="141" spans="1:7" x14ac:dyDescent="0.2">
      <c r="A141" s="53"/>
      <c r="C141" s="57"/>
      <c r="D141" s="54"/>
      <c r="F141" s="54"/>
      <c r="G141" s="54"/>
    </row>
    <row r="142" spans="1:7" x14ac:dyDescent="0.2">
      <c r="A142" s="53"/>
      <c r="C142" s="57"/>
      <c r="D142" s="54"/>
      <c r="F142" s="54"/>
      <c r="G142" s="54"/>
    </row>
    <row r="143" spans="1:7" x14ac:dyDescent="0.2">
      <c r="A143" s="53"/>
      <c r="C143" s="57"/>
      <c r="D143" s="54"/>
      <c r="F143" s="54"/>
      <c r="G143" s="54"/>
    </row>
    <row r="144" spans="1:7" x14ac:dyDescent="0.2">
      <c r="A144" s="53"/>
      <c r="C144" s="57"/>
      <c r="D144" s="54"/>
      <c r="F144" s="54"/>
      <c r="G144" s="54"/>
    </row>
    <row r="145" spans="1:7" x14ac:dyDescent="0.2">
      <c r="A145" s="53"/>
      <c r="C145" s="57"/>
      <c r="D145" s="54"/>
      <c r="F145" s="54"/>
      <c r="G145" s="54"/>
    </row>
    <row r="146" spans="1:7" x14ac:dyDescent="0.2">
      <c r="A146" s="53"/>
      <c r="C146" s="57"/>
      <c r="D146" s="54"/>
      <c r="F146" s="54"/>
      <c r="G146" s="54"/>
    </row>
    <row r="147" spans="1:7" x14ac:dyDescent="0.2">
      <c r="A147" s="53"/>
      <c r="C147" s="57"/>
      <c r="D147" s="54"/>
      <c r="F147" s="54"/>
      <c r="G147" s="54"/>
    </row>
    <row r="148" spans="1:7" x14ac:dyDescent="0.2">
      <c r="A148" s="53"/>
      <c r="C148" s="57"/>
      <c r="D148" s="54"/>
      <c r="F148" s="54"/>
      <c r="G148" s="54"/>
    </row>
    <row r="149" spans="1:7" x14ac:dyDescent="0.2">
      <c r="A149" s="53"/>
      <c r="C149" s="57"/>
      <c r="D149" s="54"/>
      <c r="F149" s="54"/>
      <c r="G149" s="54"/>
    </row>
    <row r="150" spans="1:7" x14ac:dyDescent="0.2">
      <c r="A150" s="53"/>
      <c r="C150" s="57"/>
      <c r="D150" s="54"/>
      <c r="F150" s="54"/>
      <c r="G150" s="54"/>
    </row>
    <row r="151" spans="1:7" x14ac:dyDescent="0.2">
      <c r="A151" s="53"/>
      <c r="C151" s="57"/>
      <c r="D151" s="54"/>
      <c r="F151" s="54"/>
      <c r="G151" s="54"/>
    </row>
    <row r="152" spans="1:7" x14ac:dyDescent="0.2">
      <c r="A152" s="53"/>
      <c r="C152" s="57"/>
      <c r="D152" s="54"/>
      <c r="F152" s="54"/>
      <c r="G152" s="54"/>
    </row>
    <row r="153" spans="1:7" x14ac:dyDescent="0.2">
      <c r="A153" s="53"/>
      <c r="C153" s="57"/>
      <c r="D153" s="54"/>
      <c r="F153" s="54"/>
      <c r="G153" s="54"/>
    </row>
    <row r="154" spans="1:7" x14ac:dyDescent="0.2">
      <c r="A154" s="53"/>
      <c r="C154" s="57"/>
      <c r="D154" s="54"/>
      <c r="F154" s="54"/>
      <c r="G154" s="54"/>
    </row>
    <row r="155" spans="1:7" x14ac:dyDescent="0.2">
      <c r="A155" s="53"/>
      <c r="C155" s="57"/>
      <c r="D155" s="54"/>
      <c r="F155" s="54"/>
      <c r="G155" s="54"/>
    </row>
    <row r="156" spans="1:7" x14ac:dyDescent="0.2">
      <c r="A156" s="53"/>
      <c r="C156" s="57"/>
      <c r="D156" s="54"/>
      <c r="F156" s="54"/>
      <c r="G156" s="54"/>
    </row>
    <row r="157" spans="1:7" x14ac:dyDescent="0.2">
      <c r="A157" s="53"/>
      <c r="C157" s="57"/>
      <c r="D157" s="54"/>
      <c r="F157" s="54"/>
      <c r="G157" s="54"/>
    </row>
    <row r="158" spans="1:7" x14ac:dyDescent="0.2">
      <c r="A158" s="53"/>
      <c r="C158" s="57"/>
      <c r="D158" s="54"/>
      <c r="F158" s="54"/>
      <c r="G158" s="54"/>
    </row>
    <row r="159" spans="1:7" x14ac:dyDescent="0.2">
      <c r="A159" s="53"/>
      <c r="C159" s="57"/>
      <c r="D159" s="54"/>
      <c r="F159" s="54"/>
      <c r="G159" s="54"/>
    </row>
    <row r="160" spans="1:7" x14ac:dyDescent="0.2">
      <c r="A160" s="53"/>
      <c r="C160" s="57"/>
      <c r="D160" s="54"/>
      <c r="F160" s="54"/>
      <c r="G160" s="54"/>
    </row>
    <row r="161" spans="1:7" x14ac:dyDescent="0.2">
      <c r="A161" s="53"/>
      <c r="C161" s="57"/>
      <c r="D161" s="54"/>
      <c r="F161" s="54"/>
      <c r="G161" s="54"/>
    </row>
    <row r="162" spans="1:7" x14ac:dyDescent="0.2">
      <c r="A162" s="53"/>
      <c r="C162" s="57"/>
      <c r="D162" s="54"/>
      <c r="F162" s="54"/>
      <c r="G162" s="54"/>
    </row>
    <row r="163" spans="1:7" x14ac:dyDescent="0.2">
      <c r="A163" s="53"/>
    </row>
    <row r="164" spans="1:7" x14ac:dyDescent="0.2">
      <c r="A164" s="53"/>
    </row>
    <row r="165" spans="1:7" x14ac:dyDescent="0.2">
      <c r="A165" s="53"/>
    </row>
    <row r="166" spans="1:7" x14ac:dyDescent="0.2">
      <c r="A166" s="53"/>
    </row>
    <row r="167" spans="1:7" x14ac:dyDescent="0.2">
      <c r="A167" s="53"/>
    </row>
    <row r="168" spans="1:7" x14ac:dyDescent="0.2">
      <c r="A168" s="53"/>
    </row>
    <row r="169" spans="1:7" x14ac:dyDescent="0.2">
      <c r="A169" s="53"/>
    </row>
    <row r="170" spans="1:7" x14ac:dyDescent="0.2">
      <c r="A170" s="53"/>
    </row>
    <row r="171" spans="1:7" x14ac:dyDescent="0.2">
      <c r="A171" s="53"/>
    </row>
    <row r="172" spans="1:7" x14ac:dyDescent="0.2">
      <c r="A172" s="53"/>
    </row>
  </sheetData>
  <mergeCells count="2">
    <mergeCell ref="A1:G1"/>
    <mergeCell ref="A3:J3"/>
  </mergeCells>
  <pageMargins left="0.25" right="0.25" top="0.75" bottom="0.75" header="0.3" footer="0.3"/>
  <pageSetup paperSize="9" scale="72" fitToHeight="0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74AB-58EA-4BE6-B7C2-A572BF6148BA}">
  <sheetPr>
    <tabColor rgb="FFFF99CC"/>
    <pageSetUpPr fitToPage="1"/>
  </sheetPr>
  <dimension ref="A1:R814"/>
  <sheetViews>
    <sheetView zoomScale="115" zoomScaleNormal="115" zoomScaleSheetLayoutView="100" workbookViewId="0">
      <selection activeCell="M2" sqref="M2"/>
    </sheetView>
  </sheetViews>
  <sheetFormatPr defaultRowHeight="12.75" x14ac:dyDescent="0.2"/>
  <cols>
    <col min="1" max="7" width="2" style="90" customWidth="1"/>
    <col min="8" max="8" width="10.85546875" style="90" customWidth="1"/>
    <col min="9" max="9" width="10" style="91" customWidth="1"/>
    <col min="10" max="10" width="79.85546875" style="91" customWidth="1"/>
    <col min="11" max="11" width="13.85546875" style="92" customWidth="1"/>
    <col min="12" max="12" width="13.85546875" style="110" customWidth="1"/>
    <col min="13" max="13" width="8.28515625" style="91" customWidth="1"/>
    <col min="14" max="14" width="8.85546875" style="351" customWidth="1"/>
    <col min="15" max="15" width="11.85546875" style="352" bestFit="1" customWidth="1"/>
    <col min="16" max="18" width="9.140625" style="352"/>
    <col min="19" max="16384" width="9.140625" style="91"/>
  </cols>
  <sheetData>
    <row r="1" spans="1:18" ht="19.5" customHeight="1" x14ac:dyDescent="0.2">
      <c r="A1" s="411" t="s">
        <v>899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8" s="94" customFormat="1" ht="21" customHeight="1" x14ac:dyDescent="0.4">
      <c r="A2" s="93"/>
      <c r="B2" s="93"/>
      <c r="D2" s="93"/>
      <c r="E2" s="93"/>
      <c r="F2" s="93"/>
      <c r="G2" s="93"/>
      <c r="H2" s="93"/>
      <c r="I2" s="95"/>
      <c r="K2" s="96"/>
      <c r="L2" s="109"/>
      <c r="N2" s="353"/>
      <c r="O2" s="354"/>
      <c r="P2" s="354"/>
      <c r="Q2" s="354"/>
      <c r="R2" s="354"/>
    </row>
    <row r="3" spans="1:18" x14ac:dyDescent="0.2">
      <c r="J3" s="90"/>
    </row>
    <row r="4" spans="1:18" ht="22.5" x14ac:dyDescent="0.2">
      <c r="A4" s="412" t="s">
        <v>38</v>
      </c>
      <c r="B4" s="413"/>
      <c r="C4" s="413"/>
      <c r="D4" s="413"/>
      <c r="E4" s="413"/>
      <c r="F4" s="413"/>
      <c r="G4" s="413"/>
      <c r="H4" s="225" t="s">
        <v>38</v>
      </c>
      <c r="I4" s="226" t="s">
        <v>369</v>
      </c>
      <c r="J4" s="227"/>
      <c r="K4" s="227" t="s">
        <v>0</v>
      </c>
      <c r="L4" s="228" t="s">
        <v>883</v>
      </c>
      <c r="M4" s="416" t="s">
        <v>892</v>
      </c>
    </row>
    <row r="5" spans="1:18" ht="15.75" customHeight="1" x14ac:dyDescent="0.2">
      <c r="A5" s="412" t="s">
        <v>39</v>
      </c>
      <c r="B5" s="413"/>
      <c r="C5" s="413"/>
      <c r="D5" s="413"/>
      <c r="E5" s="413"/>
      <c r="F5" s="413"/>
      <c r="G5" s="413"/>
      <c r="H5" s="414" t="s">
        <v>385</v>
      </c>
      <c r="I5" s="229" t="s">
        <v>40</v>
      </c>
      <c r="J5" s="227"/>
      <c r="K5" s="230" t="s">
        <v>900</v>
      </c>
      <c r="L5" s="231" t="s">
        <v>901</v>
      </c>
      <c r="M5" s="416"/>
    </row>
    <row r="6" spans="1:18" ht="24" customHeight="1" x14ac:dyDescent="0.2">
      <c r="A6" s="232">
        <v>1</v>
      </c>
      <c r="B6" s="232" t="s">
        <v>41</v>
      </c>
      <c r="C6" s="232" t="s">
        <v>42</v>
      </c>
      <c r="D6" s="232" t="s">
        <v>43</v>
      </c>
      <c r="E6" s="232" t="s">
        <v>44</v>
      </c>
      <c r="F6" s="232" t="s">
        <v>45</v>
      </c>
      <c r="G6" s="232" t="s">
        <v>46</v>
      </c>
      <c r="H6" s="415"/>
      <c r="I6" s="233" t="s">
        <v>47</v>
      </c>
      <c r="J6" s="227" t="s">
        <v>48</v>
      </c>
      <c r="K6" s="234">
        <v>1</v>
      </c>
      <c r="L6" s="234">
        <v>2</v>
      </c>
      <c r="M6" s="235" t="s">
        <v>820</v>
      </c>
    </row>
    <row r="7" spans="1:18" x14ac:dyDescent="0.2">
      <c r="A7" s="236"/>
      <c r="B7" s="236"/>
      <c r="C7" s="236"/>
      <c r="D7" s="236"/>
      <c r="E7" s="236"/>
      <c r="F7" s="236"/>
      <c r="G7" s="236"/>
      <c r="H7" s="236"/>
      <c r="I7" s="236"/>
      <c r="J7" s="237"/>
      <c r="K7" s="237"/>
      <c r="L7" s="238"/>
      <c r="M7" s="239"/>
    </row>
    <row r="8" spans="1:18" s="59" customFormat="1" x14ac:dyDescent="0.2">
      <c r="A8" s="240"/>
      <c r="B8" s="240"/>
      <c r="C8" s="240"/>
      <c r="D8" s="240"/>
      <c r="E8" s="240"/>
      <c r="F8" s="240"/>
      <c r="G8" s="240"/>
      <c r="H8" s="241"/>
      <c r="I8" s="242" t="s">
        <v>49</v>
      </c>
      <c r="J8" s="243"/>
      <c r="K8" s="244">
        <f>SUM(K9+K40)</f>
        <v>2077000</v>
      </c>
      <c r="L8" s="244">
        <f>SUM(L9+L40)</f>
        <v>1012901.3999999999</v>
      </c>
      <c r="M8" s="245">
        <f>AVERAGE(L8/K8)*100</f>
        <v>48.767520462205098</v>
      </c>
      <c r="N8" s="224"/>
      <c r="O8" s="218"/>
      <c r="P8" s="218"/>
      <c r="Q8" s="218"/>
      <c r="R8" s="218"/>
    </row>
    <row r="9" spans="1:18" s="59" customFormat="1" x14ac:dyDescent="0.2">
      <c r="A9" s="240"/>
      <c r="B9" s="240"/>
      <c r="C9" s="240"/>
      <c r="D9" s="240"/>
      <c r="E9" s="240"/>
      <c r="F9" s="240"/>
      <c r="G9" s="240"/>
      <c r="H9" s="241"/>
      <c r="I9" s="242" t="s">
        <v>127</v>
      </c>
      <c r="J9" s="243"/>
      <c r="K9" s="244">
        <f>SUM(K12+K21+K30)</f>
        <v>617000</v>
      </c>
      <c r="L9" s="244">
        <f>SUM(L12+L21+L30)</f>
        <v>408710.91</v>
      </c>
      <c r="M9" s="245">
        <f t="shared" ref="M9:M15" si="0">AVERAGE(L9/K9)*100</f>
        <v>66.241638573743927</v>
      </c>
      <c r="N9" s="224"/>
      <c r="O9" s="218"/>
      <c r="P9" s="218"/>
      <c r="Q9" s="218"/>
      <c r="R9" s="218"/>
    </row>
    <row r="10" spans="1:18" s="59" customFormat="1" x14ac:dyDescent="0.2">
      <c r="A10" s="240"/>
      <c r="B10" s="240"/>
      <c r="C10" s="240"/>
      <c r="D10" s="240"/>
      <c r="E10" s="240"/>
      <c r="F10" s="240"/>
      <c r="G10" s="240"/>
      <c r="H10" s="241" t="s">
        <v>50</v>
      </c>
      <c r="I10" s="242" t="s">
        <v>170</v>
      </c>
      <c r="J10" s="243"/>
      <c r="K10" s="244">
        <f>SUM(K13+K17+K31)</f>
        <v>512000</v>
      </c>
      <c r="L10" s="244">
        <f>SUM(L13+L17+L31)</f>
        <v>382110.91</v>
      </c>
      <c r="M10" s="245">
        <f t="shared" si="0"/>
        <v>74.631037109375001</v>
      </c>
      <c r="N10" s="224"/>
      <c r="O10" s="218"/>
      <c r="P10" s="218"/>
      <c r="Q10" s="218"/>
      <c r="R10" s="218"/>
    </row>
    <row r="11" spans="1:18" s="58" customFormat="1" x14ac:dyDescent="0.2">
      <c r="A11" s="240"/>
      <c r="B11" s="240"/>
      <c r="C11" s="240"/>
      <c r="D11" s="240"/>
      <c r="E11" s="240"/>
      <c r="F11" s="240"/>
      <c r="G11" s="240"/>
      <c r="H11" s="241" t="s">
        <v>106</v>
      </c>
      <c r="I11" s="242" t="s">
        <v>218</v>
      </c>
      <c r="J11" s="243"/>
      <c r="K11" s="244">
        <f>SUM(K22+K26)</f>
        <v>105000</v>
      </c>
      <c r="L11" s="244">
        <f>SUM(L22+L26)</f>
        <v>26600</v>
      </c>
      <c r="M11" s="245">
        <f t="shared" si="0"/>
        <v>25.333333333333336</v>
      </c>
      <c r="N11" s="212"/>
      <c r="O11" s="219"/>
      <c r="P11" s="219"/>
      <c r="Q11" s="219"/>
      <c r="R11" s="219"/>
    </row>
    <row r="12" spans="1:18" s="97" customFormat="1" ht="25.5" x14ac:dyDescent="0.2">
      <c r="A12" s="246">
        <v>1</v>
      </c>
      <c r="B12" s="246"/>
      <c r="C12" s="246"/>
      <c r="D12" s="246"/>
      <c r="E12" s="246" t="s">
        <v>51</v>
      </c>
      <c r="F12" s="246" t="s">
        <v>51</v>
      </c>
      <c r="G12" s="246" t="s">
        <v>51</v>
      </c>
      <c r="H12" s="247"/>
      <c r="I12" s="248" t="s">
        <v>52</v>
      </c>
      <c r="J12" s="249" t="s">
        <v>128</v>
      </c>
      <c r="K12" s="250">
        <f>SUM(K13+K17)</f>
        <v>312000</v>
      </c>
      <c r="L12" s="250">
        <f>SUM(L13+L17)</f>
        <v>108998.75</v>
      </c>
      <c r="M12" s="251">
        <f t="shared" si="0"/>
        <v>34.935496794871796</v>
      </c>
      <c r="N12" s="355"/>
      <c r="O12" s="356"/>
      <c r="P12" s="356"/>
      <c r="Q12" s="356"/>
      <c r="R12" s="356"/>
    </row>
    <row r="13" spans="1:18" s="58" customFormat="1" x14ac:dyDescent="0.2">
      <c r="A13" s="252">
        <v>1</v>
      </c>
      <c r="B13" s="252"/>
      <c r="C13" s="252"/>
      <c r="D13" s="252"/>
      <c r="E13" s="252" t="s">
        <v>51</v>
      </c>
      <c r="F13" s="252" t="s">
        <v>51</v>
      </c>
      <c r="G13" s="252" t="s">
        <v>51</v>
      </c>
      <c r="H13" s="253" t="s">
        <v>53</v>
      </c>
      <c r="I13" s="253" t="s">
        <v>54</v>
      </c>
      <c r="J13" s="254" t="s">
        <v>129</v>
      </c>
      <c r="K13" s="255">
        <f>SUM(K14)</f>
        <v>250000</v>
      </c>
      <c r="L13" s="255">
        <f t="shared" ref="L13" si="1">SUM(L14)</f>
        <v>78954.34</v>
      </c>
      <c r="M13" s="256">
        <f t="shared" si="0"/>
        <v>31.581735999999999</v>
      </c>
      <c r="N13" s="212"/>
      <c r="O13" s="219"/>
      <c r="P13" s="219"/>
      <c r="Q13" s="219"/>
      <c r="R13" s="219"/>
    </row>
    <row r="14" spans="1:18" s="58" customFormat="1" x14ac:dyDescent="0.2">
      <c r="A14" s="257"/>
      <c r="B14" s="257"/>
      <c r="C14" s="257"/>
      <c r="D14" s="257"/>
      <c r="E14" s="257" t="s">
        <v>30</v>
      </c>
      <c r="F14" s="257" t="s">
        <v>30</v>
      </c>
      <c r="G14" s="257" t="s">
        <v>30</v>
      </c>
      <c r="H14" s="258"/>
      <c r="I14" s="259">
        <v>32</v>
      </c>
      <c r="J14" s="259" t="s">
        <v>13</v>
      </c>
      <c r="K14" s="260">
        <f>SUM(K15)</f>
        <v>250000</v>
      </c>
      <c r="L14" s="260">
        <f>SUM(L15)</f>
        <v>78954.34</v>
      </c>
      <c r="M14" s="222">
        <f t="shared" si="0"/>
        <v>31.581735999999999</v>
      </c>
      <c r="N14" s="212"/>
      <c r="O14" s="219"/>
      <c r="P14" s="219"/>
      <c r="Q14" s="219"/>
      <c r="R14" s="219"/>
    </row>
    <row r="15" spans="1:18" s="58" customFormat="1" x14ac:dyDescent="0.2">
      <c r="A15" s="257">
        <v>1</v>
      </c>
      <c r="B15" s="257"/>
      <c r="C15" s="257"/>
      <c r="D15" s="257"/>
      <c r="E15" s="257" t="s">
        <v>30</v>
      </c>
      <c r="F15" s="257" t="s">
        <v>30</v>
      </c>
      <c r="G15" s="257" t="s">
        <v>30</v>
      </c>
      <c r="H15" s="258"/>
      <c r="I15" s="259">
        <v>329</v>
      </c>
      <c r="J15" s="261" t="s">
        <v>18</v>
      </c>
      <c r="K15" s="262">
        <v>250000</v>
      </c>
      <c r="L15" s="262">
        <f>SUM(L16)</f>
        <v>78954.34</v>
      </c>
      <c r="M15" s="222">
        <f t="shared" si="0"/>
        <v>31.581735999999999</v>
      </c>
      <c r="N15" s="212"/>
      <c r="O15" s="219"/>
      <c r="P15" s="219"/>
      <c r="Q15" s="219"/>
      <c r="R15" s="219"/>
    </row>
    <row r="16" spans="1:18" s="4" customFormat="1" x14ac:dyDescent="0.2">
      <c r="A16" s="209"/>
      <c r="B16" s="209"/>
      <c r="C16" s="209"/>
      <c r="D16" s="209"/>
      <c r="E16" s="209"/>
      <c r="F16" s="209"/>
      <c r="G16" s="209"/>
      <c r="H16" s="114"/>
      <c r="I16" s="263" t="s">
        <v>431</v>
      </c>
      <c r="J16" s="264" t="s">
        <v>432</v>
      </c>
      <c r="K16" s="265"/>
      <c r="L16" s="265">
        <v>78954.34</v>
      </c>
      <c r="M16" s="266"/>
      <c r="N16" s="5"/>
      <c r="O16" s="220"/>
      <c r="P16" s="220"/>
      <c r="Q16" s="220"/>
      <c r="R16" s="220"/>
    </row>
    <row r="17" spans="1:18" s="59" customFormat="1" x14ac:dyDescent="0.2">
      <c r="A17" s="252">
        <v>1</v>
      </c>
      <c r="B17" s="252"/>
      <c r="C17" s="252"/>
      <c r="D17" s="252"/>
      <c r="E17" s="252" t="s">
        <v>51</v>
      </c>
      <c r="F17" s="252" t="s">
        <v>51</v>
      </c>
      <c r="G17" s="252" t="s">
        <v>51</v>
      </c>
      <c r="H17" s="253" t="s">
        <v>53</v>
      </c>
      <c r="I17" s="253" t="s">
        <v>55</v>
      </c>
      <c r="J17" s="254" t="s">
        <v>850</v>
      </c>
      <c r="K17" s="255">
        <f>SUM(K18)</f>
        <v>62000</v>
      </c>
      <c r="L17" s="255">
        <f t="shared" ref="L17" si="2">SUM(L18)</f>
        <v>30044.41</v>
      </c>
      <c r="M17" s="256">
        <f>AVERAGE(L17/K17)*100</f>
        <v>48.458725806451611</v>
      </c>
      <c r="N17" s="224"/>
      <c r="O17" s="218"/>
      <c r="P17" s="218"/>
      <c r="Q17" s="218"/>
      <c r="R17" s="218"/>
    </row>
    <row r="18" spans="1:18" s="58" customFormat="1" x14ac:dyDescent="0.2">
      <c r="A18" s="257"/>
      <c r="B18" s="257"/>
      <c r="C18" s="257"/>
      <c r="D18" s="257"/>
      <c r="E18" s="257" t="s">
        <v>30</v>
      </c>
      <c r="F18" s="257" t="s">
        <v>30</v>
      </c>
      <c r="G18" s="257" t="s">
        <v>30</v>
      </c>
      <c r="H18" s="267"/>
      <c r="I18" s="259">
        <v>32</v>
      </c>
      <c r="J18" s="259" t="s">
        <v>13</v>
      </c>
      <c r="K18" s="260">
        <f>SUM(K19)</f>
        <v>62000</v>
      </c>
      <c r="L18" s="260">
        <v>30044.41</v>
      </c>
      <c r="M18" s="222">
        <f>AVERAGE(L18/K18)*100</f>
        <v>48.458725806451611</v>
      </c>
      <c r="N18" s="212"/>
      <c r="O18" s="219"/>
      <c r="P18" s="219"/>
      <c r="Q18" s="219"/>
      <c r="R18" s="219"/>
    </row>
    <row r="19" spans="1:18" s="58" customFormat="1" x14ac:dyDescent="0.2">
      <c r="A19" s="257">
        <v>1</v>
      </c>
      <c r="B19" s="257"/>
      <c r="C19" s="257"/>
      <c r="D19" s="257"/>
      <c r="E19" s="257" t="s">
        <v>30</v>
      </c>
      <c r="F19" s="257" t="s">
        <v>30</v>
      </c>
      <c r="G19" s="257" t="s">
        <v>30</v>
      </c>
      <c r="H19" s="258"/>
      <c r="I19" s="259">
        <v>329</v>
      </c>
      <c r="J19" s="261" t="s">
        <v>18</v>
      </c>
      <c r="K19" s="262">
        <v>62000</v>
      </c>
      <c r="L19" s="262">
        <v>30044.41</v>
      </c>
      <c r="M19" s="222">
        <f>AVERAGE(L19/K19)*100</f>
        <v>48.458725806451611</v>
      </c>
      <c r="N19" s="212"/>
      <c r="O19" s="219"/>
      <c r="P19" s="219"/>
      <c r="Q19" s="219"/>
      <c r="R19" s="219"/>
    </row>
    <row r="20" spans="1:18" s="58" customFormat="1" x14ac:dyDescent="0.2">
      <c r="A20" s="257"/>
      <c r="B20" s="257"/>
      <c r="C20" s="257"/>
      <c r="D20" s="257"/>
      <c r="E20" s="257"/>
      <c r="F20" s="257"/>
      <c r="G20" s="257"/>
      <c r="H20" s="258"/>
      <c r="I20" s="263" t="s">
        <v>431</v>
      </c>
      <c r="J20" s="264" t="s">
        <v>432</v>
      </c>
      <c r="K20" s="262"/>
      <c r="L20" s="265">
        <v>30044.41</v>
      </c>
      <c r="M20" s="216"/>
      <c r="N20" s="212"/>
      <c r="O20" s="219"/>
      <c r="P20" s="219"/>
      <c r="Q20" s="219"/>
      <c r="R20" s="219"/>
    </row>
    <row r="21" spans="1:18" s="59" customFormat="1" ht="12.75" customHeight="1" x14ac:dyDescent="0.2">
      <c r="A21" s="268">
        <v>1</v>
      </c>
      <c r="B21" s="268"/>
      <c r="C21" s="268"/>
      <c r="D21" s="268"/>
      <c r="E21" s="268" t="s">
        <v>51</v>
      </c>
      <c r="F21" s="268" t="s">
        <v>51</v>
      </c>
      <c r="G21" s="268" t="s">
        <v>51</v>
      </c>
      <c r="H21" s="269"/>
      <c r="I21" s="270" t="s">
        <v>58</v>
      </c>
      <c r="J21" s="271" t="s">
        <v>214</v>
      </c>
      <c r="K21" s="272">
        <f>SUM(K22+K26)</f>
        <v>105000</v>
      </c>
      <c r="L21" s="272">
        <f>SUM(L22+L26)</f>
        <v>26600</v>
      </c>
      <c r="M21" s="251">
        <f>AVERAGE(L21/K21)*100</f>
        <v>25.333333333333336</v>
      </c>
      <c r="N21" s="224"/>
      <c r="O21" s="218"/>
      <c r="P21" s="218"/>
      <c r="Q21" s="218"/>
      <c r="R21" s="218"/>
    </row>
    <row r="22" spans="1:18" s="59" customFormat="1" x14ac:dyDescent="0.2">
      <c r="A22" s="252">
        <v>1</v>
      </c>
      <c r="B22" s="252"/>
      <c r="C22" s="252"/>
      <c r="D22" s="252"/>
      <c r="E22" s="252" t="s">
        <v>51</v>
      </c>
      <c r="F22" s="252" t="s">
        <v>51</v>
      </c>
      <c r="G22" s="252" t="s">
        <v>51</v>
      </c>
      <c r="H22" s="253" t="s">
        <v>398</v>
      </c>
      <c r="I22" s="253" t="s">
        <v>59</v>
      </c>
      <c r="J22" s="254" t="s">
        <v>130</v>
      </c>
      <c r="K22" s="255">
        <f>SUM(K23)</f>
        <v>100000</v>
      </c>
      <c r="L22" s="255">
        <f t="shared" ref="L22" si="3">SUM(L23)</f>
        <v>26600</v>
      </c>
      <c r="M22" s="256">
        <f>AVERAGE(L22/K22)*100</f>
        <v>26.6</v>
      </c>
      <c r="N22" s="224"/>
      <c r="O22" s="218"/>
      <c r="P22" s="218"/>
      <c r="Q22" s="218"/>
      <c r="R22" s="218"/>
    </row>
    <row r="23" spans="1:18" s="58" customFormat="1" x14ac:dyDescent="0.2">
      <c r="A23" s="257"/>
      <c r="B23" s="257"/>
      <c r="C23" s="257"/>
      <c r="D23" s="257"/>
      <c r="E23" s="257"/>
      <c r="F23" s="257"/>
      <c r="G23" s="257" t="s">
        <v>30</v>
      </c>
      <c r="H23" s="258"/>
      <c r="I23" s="259">
        <v>38</v>
      </c>
      <c r="J23" s="259" t="s">
        <v>25</v>
      </c>
      <c r="K23" s="260">
        <f>SUM(K24)</f>
        <v>100000</v>
      </c>
      <c r="L23" s="260">
        <v>26600</v>
      </c>
      <c r="M23" s="222">
        <f>AVERAGE(L23/K23)*100</f>
        <v>26.6</v>
      </c>
      <c r="N23" s="212"/>
      <c r="O23" s="219"/>
      <c r="P23" s="219"/>
      <c r="Q23" s="219"/>
      <c r="R23" s="219"/>
    </row>
    <row r="24" spans="1:18" s="58" customFormat="1" x14ac:dyDescent="0.2">
      <c r="A24" s="257">
        <v>1</v>
      </c>
      <c r="B24" s="257"/>
      <c r="C24" s="257"/>
      <c r="D24" s="257"/>
      <c r="E24" s="257" t="s">
        <v>30</v>
      </c>
      <c r="F24" s="257" t="s">
        <v>30</v>
      </c>
      <c r="G24" s="257" t="s">
        <v>30</v>
      </c>
      <c r="H24" s="258"/>
      <c r="I24" s="259">
        <v>381</v>
      </c>
      <c r="J24" s="261" t="s">
        <v>26</v>
      </c>
      <c r="K24" s="262">
        <v>100000</v>
      </c>
      <c r="L24" s="262">
        <v>26600</v>
      </c>
      <c r="M24" s="222">
        <f>AVERAGE(L24/K24)*100</f>
        <v>26.6</v>
      </c>
      <c r="N24" s="212"/>
      <c r="O24" s="219"/>
      <c r="P24" s="219"/>
      <c r="Q24" s="219"/>
      <c r="R24" s="219"/>
    </row>
    <row r="25" spans="1:18" s="58" customFormat="1" x14ac:dyDescent="0.2">
      <c r="A25" s="257"/>
      <c r="B25" s="257"/>
      <c r="C25" s="257"/>
      <c r="D25" s="257"/>
      <c r="E25" s="257"/>
      <c r="F25" s="257"/>
      <c r="G25" s="257"/>
      <c r="H25" s="258"/>
      <c r="I25" s="263" t="s">
        <v>436</v>
      </c>
      <c r="J25" s="264" t="s">
        <v>437</v>
      </c>
      <c r="K25" s="262"/>
      <c r="L25" s="265">
        <v>26600</v>
      </c>
      <c r="M25" s="216"/>
      <c r="N25" s="212"/>
      <c r="O25" s="219"/>
      <c r="P25" s="219"/>
      <c r="Q25" s="219"/>
      <c r="R25" s="219"/>
    </row>
    <row r="26" spans="1:18" s="58" customFormat="1" x14ac:dyDescent="0.2">
      <c r="A26" s="252">
        <v>1</v>
      </c>
      <c r="B26" s="252"/>
      <c r="C26" s="252"/>
      <c r="D26" s="252"/>
      <c r="E26" s="252" t="s">
        <v>51</v>
      </c>
      <c r="F26" s="252" t="s">
        <v>51</v>
      </c>
      <c r="G26" s="252" t="s">
        <v>51</v>
      </c>
      <c r="H26" s="253" t="s">
        <v>398</v>
      </c>
      <c r="I26" s="253" t="s">
        <v>60</v>
      </c>
      <c r="J26" s="254" t="s">
        <v>131</v>
      </c>
      <c r="K26" s="255">
        <f>SUM(K27)</f>
        <v>5000</v>
      </c>
      <c r="L26" s="255">
        <f t="shared" ref="L26" si="4">SUM(L27)</f>
        <v>0</v>
      </c>
      <c r="M26" s="256">
        <f>AVERAGE(L26/K26)*100</f>
        <v>0</v>
      </c>
      <c r="N26" s="212"/>
      <c r="O26" s="219"/>
      <c r="P26" s="219"/>
      <c r="Q26" s="219"/>
      <c r="R26" s="219"/>
    </row>
    <row r="27" spans="1:18" s="58" customFormat="1" x14ac:dyDescent="0.2">
      <c r="A27" s="257"/>
      <c r="B27" s="257"/>
      <c r="C27" s="257"/>
      <c r="D27" s="257"/>
      <c r="E27" s="257"/>
      <c r="F27" s="257"/>
      <c r="G27" s="257" t="s">
        <v>30</v>
      </c>
      <c r="H27" s="258"/>
      <c r="I27" s="259">
        <v>32</v>
      </c>
      <c r="J27" s="259" t="s">
        <v>13</v>
      </c>
      <c r="K27" s="260">
        <f>SUM(K28)</f>
        <v>5000</v>
      </c>
      <c r="L27" s="260">
        <v>0</v>
      </c>
      <c r="M27" s="222">
        <f>AVERAGE(L27/K27)*100</f>
        <v>0</v>
      </c>
      <c r="N27" s="212"/>
      <c r="O27" s="219"/>
      <c r="P27" s="219"/>
      <c r="Q27" s="219"/>
      <c r="R27" s="219"/>
    </row>
    <row r="28" spans="1:18" s="58" customFormat="1" x14ac:dyDescent="0.2">
      <c r="A28" s="257">
        <v>1</v>
      </c>
      <c r="B28" s="257"/>
      <c r="C28" s="257"/>
      <c r="D28" s="257"/>
      <c r="E28" s="257" t="s">
        <v>30</v>
      </c>
      <c r="F28" s="257" t="s">
        <v>30</v>
      </c>
      <c r="G28" s="257" t="s">
        <v>30</v>
      </c>
      <c r="H28" s="258"/>
      <c r="I28" s="259">
        <v>329</v>
      </c>
      <c r="J28" s="261" t="s">
        <v>18</v>
      </c>
      <c r="K28" s="262">
        <v>5000</v>
      </c>
      <c r="L28" s="262">
        <v>0</v>
      </c>
      <c r="M28" s="222">
        <f>AVERAGE(L28/K28)*100</f>
        <v>0</v>
      </c>
      <c r="N28" s="212"/>
      <c r="O28" s="219"/>
      <c r="P28" s="219"/>
      <c r="Q28" s="219"/>
      <c r="R28" s="219"/>
    </row>
    <row r="29" spans="1:18" s="4" customFormat="1" x14ac:dyDescent="0.2">
      <c r="A29" s="209"/>
      <c r="B29" s="209"/>
      <c r="C29" s="209"/>
      <c r="D29" s="209"/>
      <c r="E29" s="209"/>
      <c r="F29" s="209"/>
      <c r="G29" s="209"/>
      <c r="H29" s="114"/>
      <c r="I29" s="273">
        <v>3299</v>
      </c>
      <c r="J29" s="264" t="s">
        <v>439</v>
      </c>
      <c r="K29" s="265"/>
      <c r="L29" s="265">
        <v>0</v>
      </c>
      <c r="M29" s="266"/>
      <c r="N29" s="5"/>
      <c r="O29" s="220"/>
      <c r="P29" s="220"/>
      <c r="Q29" s="220"/>
      <c r="R29" s="220"/>
    </row>
    <row r="30" spans="1:18" s="58" customFormat="1" ht="12.75" customHeight="1" x14ac:dyDescent="0.2">
      <c r="A30" s="268">
        <v>1</v>
      </c>
      <c r="B30" s="268"/>
      <c r="C30" s="268"/>
      <c r="D30" s="268"/>
      <c r="E30" s="268" t="s">
        <v>51</v>
      </c>
      <c r="F30" s="268" t="s">
        <v>51</v>
      </c>
      <c r="G30" s="268" t="s">
        <v>51</v>
      </c>
      <c r="H30" s="269"/>
      <c r="I30" s="270" t="s">
        <v>902</v>
      </c>
      <c r="J30" s="271" t="s">
        <v>903</v>
      </c>
      <c r="K30" s="272">
        <f>SUM(K31)</f>
        <v>200000</v>
      </c>
      <c r="L30" s="272">
        <f>SUM(L31)</f>
        <v>273112.15999999997</v>
      </c>
      <c r="M30" s="274">
        <f>AVERAGE(L30/K30)*100</f>
        <v>136.55607999999998</v>
      </c>
      <c r="N30" s="211"/>
      <c r="O30" s="211"/>
      <c r="P30" s="212"/>
      <c r="Q30" s="219"/>
      <c r="R30" s="219"/>
    </row>
    <row r="31" spans="1:18" s="58" customFormat="1" x14ac:dyDescent="0.2">
      <c r="A31" s="252">
        <v>1</v>
      </c>
      <c r="B31" s="252"/>
      <c r="C31" s="252"/>
      <c r="D31" s="252"/>
      <c r="E31" s="252" t="s">
        <v>51</v>
      </c>
      <c r="F31" s="252" t="s">
        <v>51</v>
      </c>
      <c r="G31" s="252" t="s">
        <v>51</v>
      </c>
      <c r="H31" s="253" t="s">
        <v>342</v>
      </c>
      <c r="I31" s="253" t="s">
        <v>904</v>
      </c>
      <c r="J31" s="254" t="s">
        <v>905</v>
      </c>
      <c r="K31" s="255">
        <f>SUM(K32)</f>
        <v>200000</v>
      </c>
      <c r="L31" s="255">
        <f>SUM(L32)</f>
        <v>273112.15999999997</v>
      </c>
      <c r="M31" s="256">
        <f>AVERAGE(L31/K31)*100</f>
        <v>136.55607999999998</v>
      </c>
      <c r="N31" s="221"/>
      <c r="O31" s="213"/>
      <c r="P31" s="212"/>
      <c r="Q31" s="219"/>
      <c r="R31" s="219"/>
    </row>
    <row r="32" spans="1:18" s="58" customFormat="1" x14ac:dyDescent="0.2">
      <c r="A32" s="257"/>
      <c r="B32" s="257"/>
      <c r="C32" s="257"/>
      <c r="D32" s="257"/>
      <c r="E32" s="257"/>
      <c r="F32" s="257"/>
      <c r="G32" s="257" t="s">
        <v>30</v>
      </c>
      <c r="H32" s="258"/>
      <c r="I32" s="259">
        <v>32</v>
      </c>
      <c r="J32" s="259" t="s">
        <v>13</v>
      </c>
      <c r="K32" s="260">
        <f>SUM(K33+K35+K37)</f>
        <v>200000</v>
      </c>
      <c r="L32" s="260">
        <f>SUM(L33+L35+L37)</f>
        <v>273112.15999999997</v>
      </c>
      <c r="M32" s="222">
        <f>AVERAGE(L32/K32)*100</f>
        <v>136.55607999999998</v>
      </c>
      <c r="N32" s="221"/>
      <c r="O32" s="213"/>
      <c r="P32" s="212"/>
      <c r="Q32" s="219"/>
      <c r="R32" s="219"/>
    </row>
    <row r="33" spans="1:18" s="58" customFormat="1" x14ac:dyDescent="0.2">
      <c r="A33" s="257">
        <v>1</v>
      </c>
      <c r="B33" s="257"/>
      <c r="C33" s="257"/>
      <c r="D33" s="257"/>
      <c r="E33" s="257"/>
      <c r="F33" s="257"/>
      <c r="G33" s="257"/>
      <c r="H33" s="258"/>
      <c r="I33" s="259">
        <v>322</v>
      </c>
      <c r="J33" s="261" t="s">
        <v>15</v>
      </c>
      <c r="K33" s="260">
        <v>25000</v>
      </c>
      <c r="L33" s="262">
        <v>6831.98</v>
      </c>
      <c r="M33" s="222">
        <f>AVERAGE(L33/K33)*100</f>
        <v>27.327919999999999</v>
      </c>
      <c r="N33" s="222"/>
      <c r="O33" s="214"/>
      <c r="P33" s="212"/>
      <c r="Q33" s="219"/>
      <c r="R33" s="219"/>
    </row>
    <row r="34" spans="1:18" s="99" customFormat="1" x14ac:dyDescent="0.2">
      <c r="A34" s="275"/>
      <c r="B34" s="275"/>
      <c r="C34" s="275"/>
      <c r="D34" s="275"/>
      <c r="E34" s="275"/>
      <c r="F34" s="275"/>
      <c r="G34" s="275"/>
      <c r="H34" s="276"/>
      <c r="I34" s="277">
        <v>3221</v>
      </c>
      <c r="J34" s="278" t="s">
        <v>441</v>
      </c>
      <c r="K34" s="279"/>
      <c r="L34" s="279">
        <v>6831.98</v>
      </c>
      <c r="M34" s="280"/>
      <c r="N34" s="223"/>
      <c r="O34" s="215"/>
      <c r="P34" s="212"/>
      <c r="Q34" s="302"/>
      <c r="R34" s="302"/>
    </row>
    <row r="35" spans="1:18" s="58" customFormat="1" x14ac:dyDescent="0.2">
      <c r="A35" s="257">
        <v>1</v>
      </c>
      <c r="B35" s="257"/>
      <c r="C35" s="257"/>
      <c r="D35" s="257"/>
      <c r="E35" s="257"/>
      <c r="F35" s="257"/>
      <c r="G35" s="257"/>
      <c r="H35" s="258"/>
      <c r="I35" s="259">
        <v>323</v>
      </c>
      <c r="J35" s="261" t="s">
        <v>16</v>
      </c>
      <c r="K35" s="260">
        <v>35000</v>
      </c>
      <c r="L35" s="260">
        <v>0</v>
      </c>
      <c r="M35" s="222">
        <f>AVERAGE(L35/K35)*100</f>
        <v>0</v>
      </c>
      <c r="N35" s="222"/>
      <c r="O35" s="214"/>
      <c r="P35" s="212"/>
      <c r="Q35" s="219"/>
      <c r="R35" s="219"/>
    </row>
    <row r="36" spans="1:18" s="99" customFormat="1" x14ac:dyDescent="0.2">
      <c r="A36" s="275"/>
      <c r="B36" s="275"/>
      <c r="C36" s="275"/>
      <c r="D36" s="275"/>
      <c r="E36" s="275"/>
      <c r="F36" s="275"/>
      <c r="G36" s="275"/>
      <c r="H36" s="276"/>
      <c r="I36" s="277">
        <v>3233</v>
      </c>
      <c r="J36" s="278" t="s">
        <v>906</v>
      </c>
      <c r="K36" s="279"/>
      <c r="L36" s="279">
        <v>0</v>
      </c>
      <c r="M36" s="280"/>
      <c r="N36" s="223"/>
      <c r="O36" s="215"/>
      <c r="P36" s="212"/>
      <c r="Q36" s="302"/>
      <c r="R36" s="302"/>
    </row>
    <row r="37" spans="1:18" s="58" customFormat="1" x14ac:dyDescent="0.2">
      <c r="A37" s="257">
        <v>1</v>
      </c>
      <c r="B37" s="257"/>
      <c r="C37" s="257"/>
      <c r="D37" s="257"/>
      <c r="E37" s="257" t="s">
        <v>30</v>
      </c>
      <c r="F37" s="257" t="s">
        <v>30</v>
      </c>
      <c r="G37" s="257" t="s">
        <v>30</v>
      </c>
      <c r="H37" s="258"/>
      <c r="I37" s="259">
        <v>329</v>
      </c>
      <c r="J37" s="261" t="s">
        <v>18</v>
      </c>
      <c r="K37" s="262">
        <v>140000</v>
      </c>
      <c r="L37" s="262">
        <f>SUM(L38:L39)</f>
        <v>266280.18</v>
      </c>
      <c r="M37" s="222">
        <f>AVERAGE(L37/K37)*100</f>
        <v>190.20012857142856</v>
      </c>
      <c r="N37" s="216"/>
      <c r="O37" s="216"/>
      <c r="P37" s="212"/>
      <c r="Q37" s="219"/>
      <c r="R37" s="219"/>
    </row>
    <row r="38" spans="1:18" s="99" customFormat="1" x14ac:dyDescent="0.2">
      <c r="A38" s="275"/>
      <c r="B38" s="275"/>
      <c r="C38" s="275"/>
      <c r="D38" s="275"/>
      <c r="E38" s="275"/>
      <c r="F38" s="275"/>
      <c r="G38" s="275"/>
      <c r="H38" s="276"/>
      <c r="I38" s="277">
        <v>3291</v>
      </c>
      <c r="J38" s="264" t="s">
        <v>432</v>
      </c>
      <c r="K38" s="281"/>
      <c r="L38" s="281">
        <v>246260.27</v>
      </c>
      <c r="M38" s="282"/>
      <c r="N38" s="217"/>
      <c r="O38" s="217"/>
      <c r="P38" s="212"/>
      <c r="Q38" s="302"/>
      <c r="R38" s="302"/>
    </row>
    <row r="39" spans="1:18" s="99" customFormat="1" x14ac:dyDescent="0.2">
      <c r="A39" s="275"/>
      <c r="B39" s="275"/>
      <c r="C39" s="275"/>
      <c r="D39" s="275"/>
      <c r="E39" s="275"/>
      <c r="F39" s="275"/>
      <c r="G39" s="275"/>
      <c r="H39" s="276"/>
      <c r="I39" s="277">
        <v>3299</v>
      </c>
      <c r="J39" s="264" t="s">
        <v>439</v>
      </c>
      <c r="K39" s="281"/>
      <c r="L39" s="281">
        <v>20019.91</v>
      </c>
      <c r="M39" s="282"/>
      <c r="N39" s="217"/>
      <c r="O39" s="217"/>
      <c r="P39" s="212"/>
      <c r="Q39" s="302"/>
      <c r="R39" s="302"/>
    </row>
    <row r="40" spans="1:18" s="59" customFormat="1" x14ac:dyDescent="0.2">
      <c r="A40" s="240"/>
      <c r="B40" s="240"/>
      <c r="C40" s="240"/>
      <c r="D40" s="240"/>
      <c r="E40" s="240"/>
      <c r="F40" s="240"/>
      <c r="G40" s="240"/>
      <c r="H40" s="241"/>
      <c r="I40" s="242" t="s">
        <v>61</v>
      </c>
      <c r="J40" s="243"/>
      <c r="K40" s="244">
        <f>SUM(K43)</f>
        <v>1460000</v>
      </c>
      <c r="L40" s="244">
        <f>SUM(L43)</f>
        <v>604190.49</v>
      </c>
      <c r="M40" s="245">
        <f t="shared" ref="M40:M48" si="5">AVERAGE(L40/K40)*100</f>
        <v>41.382910273972598</v>
      </c>
      <c r="N40" s="224"/>
      <c r="O40" s="218"/>
      <c r="P40" s="218"/>
      <c r="Q40" s="218"/>
      <c r="R40" s="218"/>
    </row>
    <row r="41" spans="1:18" s="59" customFormat="1" x14ac:dyDescent="0.2">
      <c r="A41" s="240"/>
      <c r="B41" s="240"/>
      <c r="C41" s="240"/>
      <c r="D41" s="240"/>
      <c r="E41" s="240"/>
      <c r="F41" s="240"/>
      <c r="G41" s="240"/>
      <c r="H41" s="241" t="s">
        <v>50</v>
      </c>
      <c r="I41" s="242" t="s">
        <v>170</v>
      </c>
      <c r="J41" s="243"/>
      <c r="K41" s="244">
        <f>SUM(K44+K59+K68)</f>
        <v>1350000</v>
      </c>
      <c r="L41" s="244">
        <f>SUM(L44+L59+L68)</f>
        <v>556340.49</v>
      </c>
      <c r="M41" s="245">
        <f t="shared" si="5"/>
        <v>41.210406666666664</v>
      </c>
      <c r="N41" s="224"/>
      <c r="O41" s="218"/>
      <c r="P41" s="218"/>
      <c r="Q41" s="218"/>
      <c r="R41" s="218"/>
    </row>
    <row r="42" spans="1:18" s="58" customFormat="1" x14ac:dyDescent="0.2">
      <c r="A42" s="240"/>
      <c r="B42" s="240"/>
      <c r="C42" s="240"/>
      <c r="D42" s="240"/>
      <c r="E42" s="240"/>
      <c r="F42" s="240"/>
      <c r="G42" s="240"/>
      <c r="H42" s="241" t="s">
        <v>106</v>
      </c>
      <c r="I42" s="242" t="s">
        <v>218</v>
      </c>
      <c r="J42" s="243"/>
      <c r="K42" s="244">
        <f>SUM(K63)</f>
        <v>110000</v>
      </c>
      <c r="L42" s="244">
        <f>SUM(L63)</f>
        <v>47850</v>
      </c>
      <c r="M42" s="245">
        <f t="shared" si="5"/>
        <v>43.5</v>
      </c>
      <c r="N42" s="212"/>
      <c r="O42" s="219"/>
      <c r="P42" s="219"/>
      <c r="Q42" s="219"/>
      <c r="R42" s="219"/>
    </row>
    <row r="43" spans="1:18" s="98" customFormat="1" ht="25.5" x14ac:dyDescent="0.2">
      <c r="A43" s="246">
        <v>1</v>
      </c>
      <c r="B43" s="246"/>
      <c r="C43" s="246"/>
      <c r="D43" s="246"/>
      <c r="E43" s="246" t="s">
        <v>51</v>
      </c>
      <c r="F43" s="246" t="s">
        <v>51</v>
      </c>
      <c r="G43" s="246" t="s">
        <v>51</v>
      </c>
      <c r="H43" s="247"/>
      <c r="I43" s="248" t="s">
        <v>52</v>
      </c>
      <c r="J43" s="249" t="s">
        <v>128</v>
      </c>
      <c r="K43" s="250">
        <f>SUM(K44+K59+K63+K68)</f>
        <v>1460000</v>
      </c>
      <c r="L43" s="250">
        <f>SUM(L44+L59+L63+L68)</f>
        <v>604190.49</v>
      </c>
      <c r="M43" s="251">
        <f t="shared" si="5"/>
        <v>41.382910273972598</v>
      </c>
      <c r="N43" s="357"/>
      <c r="O43" s="358"/>
      <c r="P43" s="358"/>
      <c r="Q43" s="358"/>
      <c r="R43" s="358"/>
    </row>
    <row r="44" spans="1:18" s="58" customFormat="1" x14ac:dyDescent="0.2">
      <c r="A44" s="252">
        <v>1</v>
      </c>
      <c r="B44" s="252"/>
      <c r="C44" s="252"/>
      <c r="D44" s="252"/>
      <c r="E44" s="252" t="s">
        <v>51</v>
      </c>
      <c r="F44" s="252" t="s">
        <v>51</v>
      </c>
      <c r="G44" s="252" t="s">
        <v>51</v>
      </c>
      <c r="H44" s="253" t="s">
        <v>53</v>
      </c>
      <c r="I44" s="253" t="s">
        <v>56</v>
      </c>
      <c r="J44" s="254" t="s">
        <v>62</v>
      </c>
      <c r="K44" s="255">
        <f>SUM(K45+K50)</f>
        <v>1260000</v>
      </c>
      <c r="L44" s="255">
        <f>SUM(L45+L50)</f>
        <v>556340.49</v>
      </c>
      <c r="M44" s="256">
        <f t="shared" si="5"/>
        <v>44.154007142857147</v>
      </c>
      <c r="N44" s="212"/>
      <c r="O44" s="219"/>
      <c r="P44" s="219"/>
      <c r="Q44" s="219"/>
      <c r="R44" s="219"/>
    </row>
    <row r="45" spans="1:18" s="58" customFormat="1" x14ac:dyDescent="0.2">
      <c r="A45" s="257"/>
      <c r="B45" s="257"/>
      <c r="C45" s="257"/>
      <c r="D45" s="257"/>
      <c r="E45" s="257" t="s">
        <v>30</v>
      </c>
      <c r="F45" s="257" t="s">
        <v>30</v>
      </c>
      <c r="G45" s="257" t="s">
        <v>30</v>
      </c>
      <c r="H45" s="258"/>
      <c r="I45" s="259">
        <v>31</v>
      </c>
      <c r="J45" s="261" t="s">
        <v>9</v>
      </c>
      <c r="K45" s="260">
        <f>SUM(K46+K48)</f>
        <v>630000</v>
      </c>
      <c r="L45" s="260">
        <f>SUM(L46+L48)</f>
        <v>241572.33</v>
      </c>
      <c r="M45" s="222">
        <f t="shared" si="5"/>
        <v>38.344814285714286</v>
      </c>
      <c r="N45" s="212"/>
      <c r="O45" s="219"/>
      <c r="P45" s="219"/>
      <c r="Q45" s="219"/>
      <c r="R45" s="219"/>
    </row>
    <row r="46" spans="1:18" s="58" customFormat="1" x14ac:dyDescent="0.2">
      <c r="A46" s="257">
        <v>1</v>
      </c>
      <c r="B46" s="257"/>
      <c r="C46" s="257"/>
      <c r="D46" s="257"/>
      <c r="E46" s="257" t="s">
        <v>30</v>
      </c>
      <c r="F46" s="257" t="s">
        <v>30</v>
      </c>
      <c r="G46" s="257" t="s">
        <v>30</v>
      </c>
      <c r="H46" s="258"/>
      <c r="I46" s="259">
        <v>311</v>
      </c>
      <c r="J46" s="261" t="s">
        <v>10</v>
      </c>
      <c r="K46" s="262">
        <v>540000</v>
      </c>
      <c r="L46" s="262">
        <v>207358.21</v>
      </c>
      <c r="M46" s="222">
        <f t="shared" si="5"/>
        <v>38.399668518518517</v>
      </c>
      <c r="N46" s="212"/>
      <c r="O46" s="219"/>
      <c r="P46" s="219"/>
      <c r="Q46" s="219"/>
      <c r="R46" s="219"/>
    </row>
    <row r="47" spans="1:18" s="4" customFormat="1" x14ac:dyDescent="0.2">
      <c r="A47" s="209"/>
      <c r="B47" s="209"/>
      <c r="C47" s="209"/>
      <c r="D47" s="209"/>
      <c r="E47" s="209"/>
      <c r="F47" s="209"/>
      <c r="G47" s="209"/>
      <c r="H47" s="114"/>
      <c r="I47" s="263" t="s">
        <v>444</v>
      </c>
      <c r="J47" s="264" t="s">
        <v>445</v>
      </c>
      <c r="K47" s="265"/>
      <c r="L47" s="265">
        <v>207358.21</v>
      </c>
      <c r="M47" s="266"/>
      <c r="N47" s="5"/>
      <c r="O47" s="220"/>
      <c r="P47" s="220"/>
      <c r="Q47" s="220"/>
      <c r="R47" s="220"/>
    </row>
    <row r="48" spans="1:18" s="58" customFormat="1" x14ac:dyDescent="0.2">
      <c r="A48" s="257">
        <v>1</v>
      </c>
      <c r="B48" s="257"/>
      <c r="C48" s="257"/>
      <c r="D48" s="257"/>
      <c r="E48" s="257"/>
      <c r="F48" s="257" t="s">
        <v>30</v>
      </c>
      <c r="G48" s="257" t="s">
        <v>30</v>
      </c>
      <c r="H48" s="258"/>
      <c r="I48" s="259">
        <v>313</v>
      </c>
      <c r="J48" s="261" t="s">
        <v>12</v>
      </c>
      <c r="K48" s="262">
        <v>90000</v>
      </c>
      <c r="L48" s="262">
        <v>34214.120000000003</v>
      </c>
      <c r="M48" s="222">
        <f t="shared" si="5"/>
        <v>38.015688888888896</v>
      </c>
      <c r="N48" s="212"/>
      <c r="O48" s="219"/>
      <c r="P48" s="219"/>
      <c r="Q48" s="219"/>
      <c r="R48" s="219"/>
    </row>
    <row r="49" spans="1:18" s="4" customFormat="1" x14ac:dyDescent="0.2">
      <c r="A49" s="209"/>
      <c r="B49" s="209"/>
      <c r="C49" s="209"/>
      <c r="D49" s="209"/>
      <c r="E49" s="209"/>
      <c r="F49" s="209"/>
      <c r="G49" s="209"/>
      <c r="H49" s="114"/>
      <c r="I49" s="263" t="s">
        <v>446</v>
      </c>
      <c r="J49" s="264" t="s">
        <v>447</v>
      </c>
      <c r="K49" s="265"/>
      <c r="L49" s="265">
        <v>34214.120000000003</v>
      </c>
      <c r="M49" s="266"/>
      <c r="N49" s="5"/>
      <c r="O49" s="220"/>
      <c r="P49" s="220"/>
      <c r="Q49" s="220"/>
      <c r="R49" s="220"/>
    </row>
    <row r="50" spans="1:18" s="58" customFormat="1" x14ac:dyDescent="0.2">
      <c r="A50" s="257"/>
      <c r="B50" s="257"/>
      <c r="C50" s="257"/>
      <c r="D50" s="257"/>
      <c r="E50" s="257"/>
      <c r="F50" s="257" t="s">
        <v>30</v>
      </c>
      <c r="G50" s="257" t="s">
        <v>30</v>
      </c>
      <c r="H50" s="258"/>
      <c r="I50" s="259">
        <v>32</v>
      </c>
      <c r="J50" s="261" t="s">
        <v>13</v>
      </c>
      <c r="K50" s="260">
        <f>SUM(K51:K55)</f>
        <v>630000</v>
      </c>
      <c r="L50" s="260">
        <f>SUM(L51+L55)</f>
        <v>314768.16000000003</v>
      </c>
      <c r="M50" s="222">
        <f>AVERAGE(L50/K50)*100</f>
        <v>49.963200000000008</v>
      </c>
      <c r="N50" s="212"/>
      <c r="O50" s="260"/>
      <c r="P50" s="219"/>
      <c r="Q50" s="219"/>
      <c r="R50" s="219"/>
    </row>
    <row r="51" spans="1:18" s="58" customFormat="1" x14ac:dyDescent="0.2">
      <c r="A51" s="257">
        <v>1</v>
      </c>
      <c r="B51" s="257"/>
      <c r="C51" s="257"/>
      <c r="D51" s="257"/>
      <c r="E51" s="257"/>
      <c r="F51" s="257" t="s">
        <v>30</v>
      </c>
      <c r="G51" s="257" t="s">
        <v>30</v>
      </c>
      <c r="H51" s="258"/>
      <c r="I51" s="259">
        <v>323</v>
      </c>
      <c r="J51" s="261" t="s">
        <v>16</v>
      </c>
      <c r="K51" s="262">
        <v>450000</v>
      </c>
      <c r="L51" s="262">
        <v>224539.94</v>
      </c>
      <c r="M51" s="222">
        <f>AVERAGE(L51/K51)*100</f>
        <v>49.897764444444441</v>
      </c>
      <c r="N51" s="212"/>
      <c r="O51" s="260"/>
      <c r="P51" s="219"/>
      <c r="Q51" s="219"/>
      <c r="R51" s="219"/>
    </row>
    <row r="52" spans="1:18" s="4" customFormat="1" x14ac:dyDescent="0.2">
      <c r="A52" s="209"/>
      <c r="B52" s="209"/>
      <c r="C52" s="209"/>
      <c r="D52" s="209"/>
      <c r="E52" s="209"/>
      <c r="F52" s="209"/>
      <c r="G52" s="209"/>
      <c r="H52" s="114"/>
      <c r="I52" s="263" t="s">
        <v>442</v>
      </c>
      <c r="J52" s="264" t="s">
        <v>443</v>
      </c>
      <c r="K52" s="265"/>
      <c r="L52" s="265">
        <v>200864.69</v>
      </c>
      <c r="M52" s="266"/>
      <c r="N52" s="5"/>
      <c r="O52" s="291"/>
      <c r="P52" s="220"/>
      <c r="Q52" s="220"/>
      <c r="R52" s="220"/>
    </row>
    <row r="53" spans="1:18" s="4" customFormat="1" x14ac:dyDescent="0.2">
      <c r="A53" s="209"/>
      <c r="B53" s="209"/>
      <c r="C53" s="209"/>
      <c r="D53" s="209"/>
      <c r="E53" s="209"/>
      <c r="F53" s="209"/>
      <c r="G53" s="209"/>
      <c r="H53" s="114"/>
      <c r="I53" s="263" t="s">
        <v>448</v>
      </c>
      <c r="J53" s="264" t="s">
        <v>449</v>
      </c>
      <c r="K53" s="265"/>
      <c r="L53" s="265">
        <v>2467.75</v>
      </c>
      <c r="M53" s="266"/>
      <c r="N53" s="5"/>
      <c r="O53" s="220"/>
      <c r="P53" s="220"/>
      <c r="Q53" s="220"/>
      <c r="R53" s="220"/>
    </row>
    <row r="54" spans="1:18" s="4" customFormat="1" x14ac:dyDescent="0.2">
      <c r="A54" s="209"/>
      <c r="B54" s="209"/>
      <c r="C54" s="209"/>
      <c r="D54" s="209"/>
      <c r="E54" s="209"/>
      <c r="F54" s="209"/>
      <c r="G54" s="209"/>
      <c r="H54" s="114"/>
      <c r="I54" s="263" t="s">
        <v>450</v>
      </c>
      <c r="J54" s="264" t="s">
        <v>451</v>
      </c>
      <c r="K54" s="265"/>
      <c r="L54" s="265">
        <v>21207.5</v>
      </c>
      <c r="M54" s="266"/>
      <c r="N54" s="5"/>
      <c r="O54" s="220"/>
      <c r="P54" s="220"/>
      <c r="Q54" s="220"/>
      <c r="R54" s="220"/>
    </row>
    <row r="55" spans="1:18" s="59" customFormat="1" x14ac:dyDescent="0.2">
      <c r="A55" s="257">
        <v>1</v>
      </c>
      <c r="B55" s="257"/>
      <c r="C55" s="257"/>
      <c r="D55" s="257"/>
      <c r="E55" s="257"/>
      <c r="F55" s="257" t="s">
        <v>30</v>
      </c>
      <c r="G55" s="257" t="s">
        <v>30</v>
      </c>
      <c r="H55" s="258"/>
      <c r="I55" s="259">
        <v>329</v>
      </c>
      <c r="J55" s="261" t="s">
        <v>348</v>
      </c>
      <c r="K55" s="262">
        <v>180000</v>
      </c>
      <c r="L55" s="262">
        <v>90228.22</v>
      </c>
      <c r="M55" s="222">
        <f>AVERAGE(L55/K55)*100</f>
        <v>50.126788888888882</v>
      </c>
      <c r="N55" s="224"/>
      <c r="O55" s="359"/>
      <c r="P55" s="218"/>
      <c r="Q55" s="218"/>
      <c r="R55" s="218"/>
    </row>
    <row r="56" spans="1:18" s="6" customFormat="1" x14ac:dyDescent="0.2">
      <c r="A56" s="209"/>
      <c r="B56" s="209"/>
      <c r="C56" s="209"/>
      <c r="D56" s="209"/>
      <c r="E56" s="209"/>
      <c r="F56" s="209"/>
      <c r="G56" s="209"/>
      <c r="H56" s="114"/>
      <c r="I56" s="263" t="s">
        <v>452</v>
      </c>
      <c r="J56" s="264" t="s">
        <v>453</v>
      </c>
      <c r="K56" s="265"/>
      <c r="L56" s="265">
        <v>65825.27</v>
      </c>
      <c r="M56" s="266"/>
      <c r="N56" s="360"/>
      <c r="O56" s="361"/>
      <c r="P56" s="361"/>
      <c r="Q56" s="361"/>
      <c r="R56" s="361"/>
    </row>
    <row r="57" spans="1:18" s="6" customFormat="1" x14ac:dyDescent="0.2">
      <c r="A57" s="209"/>
      <c r="B57" s="209"/>
      <c r="C57" s="209"/>
      <c r="D57" s="209"/>
      <c r="E57" s="209"/>
      <c r="F57" s="209"/>
      <c r="G57" s="209"/>
      <c r="H57" s="114"/>
      <c r="I57" s="263">
        <v>3294</v>
      </c>
      <c r="J57" s="264" t="s">
        <v>884</v>
      </c>
      <c r="K57" s="265"/>
      <c r="L57" s="265">
        <v>7234.15</v>
      </c>
      <c r="M57" s="266"/>
      <c r="N57" s="360"/>
      <c r="O57" s="361"/>
      <c r="P57" s="361"/>
      <c r="Q57" s="361"/>
      <c r="R57" s="361"/>
    </row>
    <row r="58" spans="1:18" s="6" customFormat="1" x14ac:dyDescent="0.2">
      <c r="A58" s="209"/>
      <c r="B58" s="209"/>
      <c r="C58" s="209"/>
      <c r="D58" s="209"/>
      <c r="E58" s="209"/>
      <c r="F58" s="209"/>
      <c r="G58" s="209"/>
      <c r="H58" s="114"/>
      <c r="I58" s="263" t="s">
        <v>438</v>
      </c>
      <c r="J58" s="264" t="s">
        <v>439</v>
      </c>
      <c r="K58" s="265"/>
      <c r="L58" s="265">
        <v>17168.8</v>
      </c>
      <c r="M58" s="266"/>
      <c r="N58" s="360"/>
      <c r="O58" s="361"/>
      <c r="P58" s="361"/>
      <c r="Q58" s="361"/>
      <c r="R58" s="361"/>
    </row>
    <row r="59" spans="1:18" s="58" customFormat="1" x14ac:dyDescent="0.2">
      <c r="A59" s="252">
        <v>1</v>
      </c>
      <c r="B59" s="252"/>
      <c r="C59" s="252"/>
      <c r="D59" s="252"/>
      <c r="E59" s="252"/>
      <c r="F59" s="252" t="s">
        <v>51</v>
      </c>
      <c r="G59" s="252" t="s">
        <v>51</v>
      </c>
      <c r="H59" s="253" t="s">
        <v>53</v>
      </c>
      <c r="I59" s="253" t="s">
        <v>57</v>
      </c>
      <c r="J59" s="254" t="s">
        <v>135</v>
      </c>
      <c r="K59" s="255">
        <f>SUM(K60)</f>
        <v>20000</v>
      </c>
      <c r="L59" s="255">
        <f t="shared" ref="L59" si="6">SUM(L60)</f>
        <v>0</v>
      </c>
      <c r="M59" s="256">
        <f>AVERAGE(L59/K59)*100</f>
        <v>0</v>
      </c>
      <c r="N59" s="212"/>
      <c r="O59" s="219"/>
      <c r="P59" s="219"/>
      <c r="Q59" s="219"/>
      <c r="R59" s="219"/>
    </row>
    <row r="60" spans="1:18" s="58" customFormat="1" x14ac:dyDescent="0.2">
      <c r="A60" s="257"/>
      <c r="B60" s="257"/>
      <c r="C60" s="257"/>
      <c r="D60" s="257"/>
      <c r="E60" s="257"/>
      <c r="F60" s="257"/>
      <c r="G60" s="257" t="s">
        <v>30</v>
      </c>
      <c r="H60" s="258"/>
      <c r="I60" s="259">
        <v>38</v>
      </c>
      <c r="J60" s="261" t="s">
        <v>25</v>
      </c>
      <c r="K60" s="260">
        <f>SUM(K61)</f>
        <v>20000</v>
      </c>
      <c r="L60" s="260">
        <v>0</v>
      </c>
      <c r="M60" s="222">
        <f>AVERAGE(L60/K60)*100</f>
        <v>0</v>
      </c>
      <c r="N60" s="212"/>
      <c r="O60" s="219"/>
      <c r="P60" s="219"/>
      <c r="Q60" s="219"/>
      <c r="R60" s="219"/>
    </row>
    <row r="61" spans="1:18" s="58" customFormat="1" x14ac:dyDescent="0.2">
      <c r="A61" s="257">
        <v>1</v>
      </c>
      <c r="B61" s="257"/>
      <c r="C61" s="257"/>
      <c r="D61" s="257"/>
      <c r="E61" s="257"/>
      <c r="F61" s="257" t="s">
        <v>30</v>
      </c>
      <c r="G61" s="257" t="s">
        <v>30</v>
      </c>
      <c r="H61" s="258"/>
      <c r="I61" s="259">
        <v>385</v>
      </c>
      <c r="J61" s="261" t="s">
        <v>27</v>
      </c>
      <c r="K61" s="262">
        <v>20000</v>
      </c>
      <c r="L61" s="262">
        <v>0</v>
      </c>
      <c r="M61" s="222">
        <f>AVERAGE(L61/K61)*100</f>
        <v>0</v>
      </c>
      <c r="N61" s="212"/>
      <c r="O61" s="219"/>
      <c r="P61" s="219"/>
      <c r="Q61" s="219"/>
      <c r="R61" s="219"/>
    </row>
    <row r="62" spans="1:18" s="58" customFormat="1" x14ac:dyDescent="0.2">
      <c r="A62" s="257"/>
      <c r="B62" s="257"/>
      <c r="C62" s="257"/>
      <c r="D62" s="257"/>
      <c r="E62" s="257"/>
      <c r="F62" s="257"/>
      <c r="G62" s="257"/>
      <c r="H62" s="258"/>
      <c r="I62" s="263" t="s">
        <v>454</v>
      </c>
      <c r="J62" s="264" t="s">
        <v>455</v>
      </c>
      <c r="K62" s="262"/>
      <c r="L62" s="265">
        <v>0</v>
      </c>
      <c r="M62" s="216"/>
      <c r="N62" s="212"/>
      <c r="O62" s="219"/>
      <c r="P62" s="219"/>
      <c r="Q62" s="219"/>
      <c r="R62" s="219"/>
    </row>
    <row r="63" spans="1:18" s="58" customFormat="1" x14ac:dyDescent="0.2">
      <c r="A63" s="252">
        <v>1</v>
      </c>
      <c r="B63" s="252"/>
      <c r="C63" s="252"/>
      <c r="D63" s="252"/>
      <c r="E63" s="252"/>
      <c r="F63" s="252" t="s">
        <v>51</v>
      </c>
      <c r="G63" s="252" t="s">
        <v>51</v>
      </c>
      <c r="H63" s="253" t="s">
        <v>404</v>
      </c>
      <c r="I63" s="253" t="s">
        <v>367</v>
      </c>
      <c r="J63" s="254" t="s">
        <v>368</v>
      </c>
      <c r="K63" s="255">
        <f>SUM(K64)</f>
        <v>110000</v>
      </c>
      <c r="L63" s="255">
        <f>SUM(L64)</f>
        <v>47850</v>
      </c>
      <c r="M63" s="256">
        <f>AVERAGE(L63/K63)*100</f>
        <v>43.5</v>
      </c>
      <c r="N63" s="212"/>
      <c r="O63" s="219"/>
      <c r="P63" s="219"/>
      <c r="Q63" s="219"/>
      <c r="R63" s="219"/>
    </row>
    <row r="64" spans="1:18" s="58" customFormat="1" x14ac:dyDescent="0.2">
      <c r="A64" s="283"/>
      <c r="B64" s="283"/>
      <c r="C64" s="283"/>
      <c r="D64" s="283"/>
      <c r="E64" s="283"/>
      <c r="F64" s="283"/>
      <c r="G64" s="283"/>
      <c r="H64" s="258"/>
      <c r="I64" s="259">
        <v>32</v>
      </c>
      <c r="J64" s="261" t="s">
        <v>13</v>
      </c>
      <c r="K64" s="284">
        <f>SUM(K65)</f>
        <v>110000</v>
      </c>
      <c r="L64" s="284">
        <v>47850</v>
      </c>
      <c r="M64" s="222">
        <f>AVERAGE(L64/K64)*100</f>
        <v>43.5</v>
      </c>
      <c r="N64" s="362"/>
      <c r="O64" s="219"/>
      <c r="P64" s="219"/>
      <c r="Q64" s="219"/>
      <c r="R64" s="219"/>
    </row>
    <row r="65" spans="1:18" s="58" customFormat="1" x14ac:dyDescent="0.2">
      <c r="A65" s="283">
        <v>1</v>
      </c>
      <c r="B65" s="283"/>
      <c r="C65" s="283"/>
      <c r="D65" s="283"/>
      <c r="E65" s="283"/>
      <c r="F65" s="283"/>
      <c r="G65" s="283"/>
      <c r="H65" s="258"/>
      <c r="I65" s="259">
        <v>323</v>
      </c>
      <c r="J65" s="261" t="s">
        <v>16</v>
      </c>
      <c r="K65" s="284">
        <v>110000</v>
      </c>
      <c r="L65" s="284">
        <v>47850</v>
      </c>
      <c r="M65" s="222">
        <f>AVERAGE(L65/K65)*100</f>
        <v>43.5</v>
      </c>
      <c r="N65" s="212"/>
      <c r="O65" s="219"/>
      <c r="P65" s="219"/>
      <c r="Q65" s="219"/>
      <c r="R65" s="219"/>
    </row>
    <row r="66" spans="1:18" s="4" customFormat="1" x14ac:dyDescent="0.2">
      <c r="A66" s="285"/>
      <c r="B66" s="285"/>
      <c r="C66" s="285"/>
      <c r="D66" s="285"/>
      <c r="E66" s="285"/>
      <c r="F66" s="285"/>
      <c r="G66" s="285"/>
      <c r="H66" s="114"/>
      <c r="I66" s="263" t="s">
        <v>448</v>
      </c>
      <c r="J66" s="264" t="s">
        <v>449</v>
      </c>
      <c r="K66" s="286"/>
      <c r="L66" s="286">
        <v>15000</v>
      </c>
      <c r="M66" s="287"/>
      <c r="N66" s="5"/>
      <c r="O66" s="220"/>
      <c r="P66" s="220"/>
      <c r="Q66" s="220"/>
      <c r="R66" s="220"/>
    </row>
    <row r="67" spans="1:18" s="4" customFormat="1" x14ac:dyDescent="0.2">
      <c r="A67" s="285"/>
      <c r="B67" s="285"/>
      <c r="C67" s="285"/>
      <c r="D67" s="285"/>
      <c r="E67" s="285"/>
      <c r="F67" s="285"/>
      <c r="G67" s="285"/>
      <c r="H67" s="114"/>
      <c r="I67" s="263" t="s">
        <v>450</v>
      </c>
      <c r="J67" s="264" t="s">
        <v>451</v>
      </c>
      <c r="K67" s="286"/>
      <c r="L67" s="286">
        <v>32850</v>
      </c>
      <c r="M67" s="287"/>
      <c r="N67" s="5"/>
      <c r="O67" s="220"/>
      <c r="P67" s="220"/>
      <c r="Q67" s="220"/>
      <c r="R67" s="220"/>
    </row>
    <row r="68" spans="1:18" s="58" customFormat="1" x14ac:dyDescent="0.2">
      <c r="A68" s="252">
        <v>1</v>
      </c>
      <c r="B68" s="252"/>
      <c r="C68" s="252"/>
      <c r="D68" s="252"/>
      <c r="E68" s="252"/>
      <c r="F68" s="252" t="s">
        <v>51</v>
      </c>
      <c r="G68" s="252" t="s">
        <v>51</v>
      </c>
      <c r="H68" s="253" t="s">
        <v>53</v>
      </c>
      <c r="I68" s="253" t="s">
        <v>132</v>
      </c>
      <c r="J68" s="254" t="s">
        <v>136</v>
      </c>
      <c r="K68" s="255">
        <f>SUM(K69)</f>
        <v>70000</v>
      </c>
      <c r="L68" s="255">
        <f t="shared" ref="L68" si="7">SUM(L69)</f>
        <v>0</v>
      </c>
      <c r="M68" s="256">
        <f>AVERAGE(L68/K68)*100</f>
        <v>0</v>
      </c>
      <c r="N68" s="212"/>
      <c r="O68" s="219"/>
      <c r="P68" s="219"/>
      <c r="Q68" s="219"/>
      <c r="R68" s="219"/>
    </row>
    <row r="69" spans="1:18" s="58" customFormat="1" x14ac:dyDescent="0.2">
      <c r="A69" s="257"/>
      <c r="B69" s="257"/>
      <c r="C69" s="257"/>
      <c r="D69" s="257"/>
      <c r="E69" s="257"/>
      <c r="F69" s="257"/>
      <c r="G69" s="257" t="s">
        <v>30</v>
      </c>
      <c r="H69" s="258"/>
      <c r="I69" s="259">
        <v>32</v>
      </c>
      <c r="J69" s="261" t="s">
        <v>13</v>
      </c>
      <c r="K69" s="260">
        <f>SUM(K70)</f>
        <v>70000</v>
      </c>
      <c r="L69" s="260">
        <v>0</v>
      </c>
      <c r="M69" s="222">
        <f>AVERAGE(L69/K69)*100</f>
        <v>0</v>
      </c>
      <c r="N69" s="212"/>
      <c r="O69" s="219"/>
      <c r="P69" s="219"/>
      <c r="Q69" s="219"/>
      <c r="R69" s="219"/>
    </row>
    <row r="70" spans="1:18" s="58" customFormat="1" x14ac:dyDescent="0.2">
      <c r="A70" s="257">
        <v>1</v>
      </c>
      <c r="B70" s="257"/>
      <c r="C70" s="257"/>
      <c r="D70" s="257"/>
      <c r="E70" s="257"/>
      <c r="F70" s="257" t="s">
        <v>30</v>
      </c>
      <c r="G70" s="257" t="s">
        <v>30</v>
      </c>
      <c r="H70" s="258"/>
      <c r="I70" s="259">
        <v>329</v>
      </c>
      <c r="J70" s="261" t="s">
        <v>348</v>
      </c>
      <c r="K70" s="262">
        <v>70000</v>
      </c>
      <c r="L70" s="262">
        <v>0</v>
      </c>
      <c r="M70" s="222">
        <f>AVERAGE(L70/K70)*100</f>
        <v>0</v>
      </c>
      <c r="N70" s="212"/>
      <c r="O70" s="219"/>
      <c r="P70" s="219"/>
      <c r="Q70" s="219"/>
      <c r="R70" s="219"/>
    </row>
    <row r="71" spans="1:18" s="4" customFormat="1" x14ac:dyDescent="0.2">
      <c r="A71" s="209"/>
      <c r="B71" s="209"/>
      <c r="C71" s="209"/>
      <c r="D71" s="209"/>
      <c r="E71" s="209"/>
      <c r="F71" s="209"/>
      <c r="G71" s="209"/>
      <c r="H71" s="114"/>
      <c r="I71" s="263" t="s">
        <v>438</v>
      </c>
      <c r="J71" s="264" t="s">
        <v>439</v>
      </c>
      <c r="K71" s="265"/>
      <c r="L71" s="265">
        <v>0</v>
      </c>
      <c r="M71" s="266"/>
      <c r="N71" s="5"/>
      <c r="O71" s="220"/>
      <c r="P71" s="220"/>
      <c r="Q71" s="220"/>
      <c r="R71" s="220"/>
    </row>
    <row r="72" spans="1:18" s="59" customFormat="1" x14ac:dyDescent="0.2">
      <c r="A72" s="240"/>
      <c r="B72" s="240"/>
      <c r="C72" s="240"/>
      <c r="D72" s="240"/>
      <c r="E72" s="240"/>
      <c r="F72" s="240"/>
      <c r="G72" s="240"/>
      <c r="H72" s="241"/>
      <c r="I72" s="242" t="s">
        <v>133</v>
      </c>
      <c r="J72" s="243"/>
      <c r="K72" s="244">
        <f>SUM(K73)</f>
        <v>3273000</v>
      </c>
      <c r="L72" s="244">
        <f>SUM(L73)</f>
        <v>1308608.4099999999</v>
      </c>
      <c r="M72" s="245">
        <f>AVERAGE(L72/K72)*100</f>
        <v>39.981925145126787</v>
      </c>
      <c r="N72" s="224"/>
      <c r="O72" s="218"/>
      <c r="P72" s="218"/>
      <c r="Q72" s="218"/>
      <c r="R72" s="218"/>
    </row>
    <row r="73" spans="1:18" s="58" customFormat="1" x14ac:dyDescent="0.2">
      <c r="A73" s="240"/>
      <c r="B73" s="240"/>
      <c r="C73" s="240"/>
      <c r="D73" s="240"/>
      <c r="E73" s="240"/>
      <c r="F73" s="240"/>
      <c r="G73" s="240"/>
      <c r="H73" s="241"/>
      <c r="I73" s="242" t="s">
        <v>134</v>
      </c>
      <c r="J73" s="243"/>
      <c r="K73" s="244">
        <f>SUM(K75)</f>
        <v>3273000</v>
      </c>
      <c r="L73" s="244">
        <f>SUM(L75)</f>
        <v>1308608.4099999999</v>
      </c>
      <c r="M73" s="245">
        <f t="shared" ref="M73:M78" si="8">AVERAGE(L73/K73)*100</f>
        <v>39.981925145126787</v>
      </c>
      <c r="N73" s="212"/>
      <c r="O73" s="219"/>
      <c r="P73" s="219"/>
      <c r="Q73" s="219"/>
      <c r="R73" s="219"/>
    </row>
    <row r="74" spans="1:18" s="58" customFormat="1" x14ac:dyDescent="0.2">
      <c r="A74" s="240"/>
      <c r="B74" s="240"/>
      <c r="C74" s="240"/>
      <c r="D74" s="240"/>
      <c r="E74" s="240"/>
      <c r="F74" s="240"/>
      <c r="G74" s="240"/>
      <c r="H74" s="241" t="s">
        <v>50</v>
      </c>
      <c r="I74" s="242" t="s">
        <v>170</v>
      </c>
      <c r="J74" s="243"/>
      <c r="K74" s="244">
        <f>SUM(K76+K113)</f>
        <v>3273000</v>
      </c>
      <c r="L74" s="244">
        <f>SUM(L76+L113)</f>
        <v>1308608.4099999999</v>
      </c>
      <c r="M74" s="245">
        <f t="shared" si="8"/>
        <v>39.981925145126787</v>
      </c>
      <c r="N74" s="212"/>
      <c r="O74" s="219"/>
      <c r="P74" s="219"/>
      <c r="Q74" s="219"/>
      <c r="R74" s="219"/>
    </row>
    <row r="75" spans="1:18" s="58" customFormat="1" x14ac:dyDescent="0.2">
      <c r="A75" s="268">
        <v>1</v>
      </c>
      <c r="B75" s="268"/>
      <c r="C75" s="268"/>
      <c r="D75" s="268"/>
      <c r="E75" s="268"/>
      <c r="F75" s="268"/>
      <c r="G75" s="268"/>
      <c r="H75" s="269"/>
      <c r="I75" s="270" t="s">
        <v>65</v>
      </c>
      <c r="J75" s="271" t="s">
        <v>137</v>
      </c>
      <c r="K75" s="272">
        <f>SUM(K76+K113)</f>
        <v>3273000</v>
      </c>
      <c r="L75" s="272">
        <f>SUM(L76+L113)</f>
        <v>1308608.4099999999</v>
      </c>
      <c r="M75" s="251">
        <f t="shared" si="8"/>
        <v>39.981925145126787</v>
      </c>
      <c r="N75" s="212"/>
      <c r="O75" s="219"/>
      <c r="P75" s="219"/>
      <c r="Q75" s="219"/>
      <c r="R75" s="219"/>
    </row>
    <row r="76" spans="1:18" s="98" customFormat="1" ht="14.25" customHeight="1" x14ac:dyDescent="0.2">
      <c r="A76" s="288">
        <v>1</v>
      </c>
      <c r="B76" s="288"/>
      <c r="C76" s="288"/>
      <c r="D76" s="288"/>
      <c r="E76" s="288"/>
      <c r="F76" s="288" t="s">
        <v>51</v>
      </c>
      <c r="G76" s="288" t="s">
        <v>51</v>
      </c>
      <c r="H76" s="289" t="s">
        <v>399</v>
      </c>
      <c r="I76" s="289" t="s">
        <v>66</v>
      </c>
      <c r="J76" s="290" t="s">
        <v>138</v>
      </c>
      <c r="K76" s="255">
        <f>SUM(K77+K84+K106)</f>
        <v>3133000</v>
      </c>
      <c r="L76" s="255">
        <f>SUM(L77+L84+L106)</f>
        <v>1255810.72</v>
      </c>
      <c r="M76" s="256">
        <f t="shared" si="8"/>
        <v>40.083329715927221</v>
      </c>
      <c r="N76" s="357"/>
      <c r="O76" s="358"/>
      <c r="P76" s="358"/>
      <c r="Q76" s="358"/>
      <c r="R76" s="358"/>
    </row>
    <row r="77" spans="1:18" s="59" customFormat="1" x14ac:dyDescent="0.2">
      <c r="A77" s="257" t="s">
        <v>30</v>
      </c>
      <c r="B77" s="257" t="s">
        <v>30</v>
      </c>
      <c r="C77" s="257" t="s">
        <v>30</v>
      </c>
      <c r="D77" s="257" t="s">
        <v>30</v>
      </c>
      <c r="E77" s="257" t="s">
        <v>30</v>
      </c>
      <c r="F77" s="257" t="s">
        <v>30</v>
      </c>
      <c r="G77" s="257" t="s">
        <v>30</v>
      </c>
      <c r="H77" s="258"/>
      <c r="I77" s="259">
        <v>31</v>
      </c>
      <c r="J77" s="261" t="s">
        <v>9</v>
      </c>
      <c r="K77" s="260">
        <f>SUM(K78+K80+K82)</f>
        <v>1755000</v>
      </c>
      <c r="L77" s="260">
        <f>SUM(L78+L80+L82)</f>
        <v>746050.67999999993</v>
      </c>
      <c r="M77" s="222">
        <f t="shared" si="8"/>
        <v>42.510010256410254</v>
      </c>
      <c r="N77" s="224"/>
      <c r="O77" s="359"/>
      <c r="P77" s="218"/>
      <c r="Q77" s="218"/>
      <c r="R77" s="218"/>
    </row>
    <row r="78" spans="1:18" s="58" customFormat="1" x14ac:dyDescent="0.2">
      <c r="A78" s="257">
        <v>1</v>
      </c>
      <c r="B78" s="257"/>
      <c r="C78" s="257"/>
      <c r="D78" s="257"/>
      <c r="E78" s="257"/>
      <c r="F78" s="257" t="s">
        <v>30</v>
      </c>
      <c r="G78" s="257" t="s">
        <v>30</v>
      </c>
      <c r="H78" s="258"/>
      <c r="I78" s="259">
        <v>311</v>
      </c>
      <c r="J78" s="261" t="s">
        <v>10</v>
      </c>
      <c r="K78" s="260">
        <v>1410000</v>
      </c>
      <c r="L78" s="260">
        <v>632042.73</v>
      </c>
      <c r="M78" s="222">
        <f t="shared" si="8"/>
        <v>44.825725531914898</v>
      </c>
      <c r="N78" s="212"/>
      <c r="O78" s="219"/>
      <c r="P78" s="219"/>
      <c r="Q78" s="219"/>
      <c r="R78" s="219"/>
    </row>
    <row r="79" spans="1:18" s="4" customFormat="1" x14ac:dyDescent="0.2">
      <c r="A79" s="209"/>
      <c r="B79" s="209"/>
      <c r="C79" s="209"/>
      <c r="D79" s="209"/>
      <c r="E79" s="209"/>
      <c r="F79" s="209"/>
      <c r="G79" s="209"/>
      <c r="H79" s="114"/>
      <c r="I79" s="263" t="s">
        <v>444</v>
      </c>
      <c r="J79" s="264" t="s">
        <v>445</v>
      </c>
      <c r="K79" s="291"/>
      <c r="L79" s="291">
        <v>632042.73</v>
      </c>
      <c r="M79" s="292"/>
      <c r="N79" s="5"/>
      <c r="O79" s="220"/>
      <c r="P79" s="220"/>
      <c r="Q79" s="220"/>
      <c r="R79" s="220"/>
    </row>
    <row r="80" spans="1:18" s="58" customFormat="1" x14ac:dyDescent="0.2">
      <c r="A80" s="257">
        <v>1</v>
      </c>
      <c r="B80" s="257"/>
      <c r="C80" s="257"/>
      <c r="D80" s="257"/>
      <c r="E80" s="257"/>
      <c r="F80" s="257" t="s">
        <v>30</v>
      </c>
      <c r="G80" s="257" t="s">
        <v>30</v>
      </c>
      <c r="H80" s="258"/>
      <c r="I80" s="259">
        <v>312</v>
      </c>
      <c r="J80" s="261" t="s">
        <v>11</v>
      </c>
      <c r="K80" s="260">
        <v>110000</v>
      </c>
      <c r="L80" s="260">
        <v>22500</v>
      </c>
      <c r="M80" s="222">
        <f>AVERAGE(L80/K80)*100</f>
        <v>20.454545454545457</v>
      </c>
      <c r="N80" s="212"/>
      <c r="O80" s="219"/>
      <c r="P80" s="219"/>
      <c r="Q80" s="219"/>
      <c r="R80" s="219"/>
    </row>
    <row r="81" spans="1:18" s="4" customFormat="1" x14ac:dyDescent="0.2">
      <c r="A81" s="209"/>
      <c r="B81" s="209"/>
      <c r="C81" s="209"/>
      <c r="D81" s="209"/>
      <c r="E81" s="209"/>
      <c r="F81" s="209"/>
      <c r="G81" s="209"/>
      <c r="H81" s="114"/>
      <c r="I81" s="263" t="s">
        <v>456</v>
      </c>
      <c r="J81" s="264" t="s">
        <v>457</v>
      </c>
      <c r="K81" s="291"/>
      <c r="L81" s="291">
        <v>22500</v>
      </c>
      <c r="M81" s="292"/>
      <c r="N81" s="5"/>
      <c r="O81" s="220"/>
      <c r="P81" s="220"/>
      <c r="Q81" s="220"/>
      <c r="R81" s="220"/>
    </row>
    <row r="82" spans="1:18" s="58" customFormat="1" x14ac:dyDescent="0.2">
      <c r="A82" s="257">
        <v>1</v>
      </c>
      <c r="B82" s="257"/>
      <c r="C82" s="257"/>
      <c r="D82" s="257"/>
      <c r="E82" s="257"/>
      <c r="F82" s="257" t="s">
        <v>30</v>
      </c>
      <c r="G82" s="257" t="s">
        <v>30</v>
      </c>
      <c r="H82" s="258"/>
      <c r="I82" s="259">
        <v>313</v>
      </c>
      <c r="J82" s="261" t="s">
        <v>12</v>
      </c>
      <c r="K82" s="260">
        <v>235000</v>
      </c>
      <c r="L82" s="260">
        <v>91507.95</v>
      </c>
      <c r="M82" s="222">
        <f>AVERAGE(L82/K82)*100</f>
        <v>38.93955319148936</v>
      </c>
      <c r="N82" s="212"/>
      <c r="O82" s="219"/>
      <c r="P82" s="219"/>
      <c r="Q82" s="219"/>
      <c r="R82" s="219"/>
    </row>
    <row r="83" spans="1:18" s="4" customFormat="1" x14ac:dyDescent="0.2">
      <c r="A83" s="209"/>
      <c r="B83" s="209"/>
      <c r="C83" s="209"/>
      <c r="D83" s="209"/>
      <c r="E83" s="209"/>
      <c r="F83" s="209"/>
      <c r="G83" s="209"/>
      <c r="H83" s="114"/>
      <c r="I83" s="263" t="s">
        <v>446</v>
      </c>
      <c r="J83" s="264" t="s">
        <v>447</v>
      </c>
      <c r="K83" s="291"/>
      <c r="L83" s="291">
        <v>91507.95</v>
      </c>
      <c r="M83" s="292"/>
      <c r="N83" s="5"/>
      <c r="O83" s="220"/>
      <c r="P83" s="220"/>
      <c r="Q83" s="220"/>
      <c r="R83" s="220"/>
    </row>
    <row r="84" spans="1:18" s="58" customFormat="1" x14ac:dyDescent="0.2">
      <c r="A84" s="257"/>
      <c r="B84" s="257"/>
      <c r="C84" s="257"/>
      <c r="D84" s="257"/>
      <c r="E84" s="257"/>
      <c r="F84" s="257" t="s">
        <v>30</v>
      </c>
      <c r="G84" s="257" t="s">
        <v>30</v>
      </c>
      <c r="H84" s="258"/>
      <c r="I84" s="259">
        <v>32</v>
      </c>
      <c r="J84" s="261" t="s">
        <v>13</v>
      </c>
      <c r="K84" s="260">
        <f>SUM(K85:K103)</f>
        <v>1197000</v>
      </c>
      <c r="L84" s="293">
        <f>SUM(L85+L90+L94+L101+L103)</f>
        <v>436397.83999999997</v>
      </c>
      <c r="M84" s="222">
        <f>AVERAGE(L84/K84)*100</f>
        <v>36.457630743525478</v>
      </c>
      <c r="N84" s="212"/>
      <c r="O84" s="260"/>
      <c r="P84" s="219"/>
      <c r="Q84" s="219"/>
      <c r="R84" s="219"/>
    </row>
    <row r="85" spans="1:18" s="58" customFormat="1" x14ac:dyDescent="0.2">
      <c r="A85" s="257">
        <v>1</v>
      </c>
      <c r="B85" s="257"/>
      <c r="C85" s="257"/>
      <c r="D85" s="257"/>
      <c r="E85" s="257"/>
      <c r="F85" s="257" t="s">
        <v>30</v>
      </c>
      <c r="G85" s="257" t="s">
        <v>30</v>
      </c>
      <c r="H85" s="258"/>
      <c r="I85" s="259">
        <v>321</v>
      </c>
      <c r="J85" s="261" t="s">
        <v>14</v>
      </c>
      <c r="K85" s="260">
        <v>85000</v>
      </c>
      <c r="L85" s="260">
        <v>20879.34</v>
      </c>
      <c r="M85" s="222">
        <f>AVERAGE(L85/K85)*100</f>
        <v>24.563929411764708</v>
      </c>
      <c r="N85" s="212"/>
      <c r="O85" s="260"/>
      <c r="P85" s="219"/>
      <c r="Q85" s="219"/>
      <c r="R85" s="219"/>
    </row>
    <row r="86" spans="1:18" s="4" customFormat="1" x14ac:dyDescent="0.2">
      <c r="A86" s="209"/>
      <c r="B86" s="209"/>
      <c r="C86" s="209"/>
      <c r="D86" s="209"/>
      <c r="E86" s="209"/>
      <c r="F86" s="209"/>
      <c r="G86" s="209"/>
      <c r="H86" s="114"/>
      <c r="I86" s="263">
        <v>3211</v>
      </c>
      <c r="J86" s="264" t="s">
        <v>459</v>
      </c>
      <c r="K86" s="291"/>
      <c r="L86" s="291">
        <v>1249.3399999999999</v>
      </c>
      <c r="M86" s="292"/>
      <c r="N86" s="5"/>
      <c r="O86" s="220"/>
      <c r="P86" s="220"/>
      <c r="Q86" s="220"/>
      <c r="R86" s="220"/>
    </row>
    <row r="87" spans="1:18" s="4" customFormat="1" x14ac:dyDescent="0.2">
      <c r="A87" s="209"/>
      <c r="B87" s="209"/>
      <c r="C87" s="209"/>
      <c r="D87" s="209"/>
      <c r="E87" s="209"/>
      <c r="F87" s="209"/>
      <c r="G87" s="209"/>
      <c r="H87" s="114"/>
      <c r="I87" s="263" t="s">
        <v>460</v>
      </c>
      <c r="J87" s="264" t="s">
        <v>461</v>
      </c>
      <c r="K87" s="291"/>
      <c r="L87" s="291">
        <v>19134</v>
      </c>
      <c r="M87" s="292"/>
      <c r="N87" s="5"/>
      <c r="O87" s="291"/>
      <c r="P87" s="220"/>
      <c r="Q87" s="220"/>
      <c r="R87" s="220"/>
    </row>
    <row r="88" spans="1:18" s="4" customFormat="1" x14ac:dyDescent="0.2">
      <c r="A88" s="209"/>
      <c r="B88" s="209"/>
      <c r="C88" s="209"/>
      <c r="D88" s="209"/>
      <c r="E88" s="209"/>
      <c r="F88" s="209"/>
      <c r="G88" s="209"/>
      <c r="H88" s="114"/>
      <c r="I88" s="263" t="s">
        <v>462</v>
      </c>
      <c r="J88" s="264" t="s">
        <v>463</v>
      </c>
      <c r="K88" s="291"/>
      <c r="L88" s="291">
        <v>0</v>
      </c>
      <c r="M88" s="292"/>
      <c r="N88" s="265"/>
      <c r="O88" s="220"/>
      <c r="P88" s="220"/>
      <c r="Q88" s="220"/>
      <c r="R88" s="220"/>
    </row>
    <row r="89" spans="1:18" s="4" customFormat="1" x14ac:dyDescent="0.2">
      <c r="A89" s="209"/>
      <c r="B89" s="209"/>
      <c r="C89" s="209"/>
      <c r="D89" s="209"/>
      <c r="E89" s="209"/>
      <c r="F89" s="209"/>
      <c r="G89" s="209"/>
      <c r="H89" s="114"/>
      <c r="I89" s="263">
        <v>3214</v>
      </c>
      <c r="J89" s="264" t="s">
        <v>526</v>
      </c>
      <c r="K89" s="291"/>
      <c r="L89" s="291">
        <v>496</v>
      </c>
      <c r="M89" s="292"/>
      <c r="N89" s="265"/>
      <c r="O89" s="220"/>
      <c r="P89" s="220"/>
      <c r="Q89" s="220"/>
      <c r="R89" s="220"/>
    </row>
    <row r="90" spans="1:18" s="58" customFormat="1" x14ac:dyDescent="0.2">
      <c r="A90" s="257">
        <v>1</v>
      </c>
      <c r="B90" s="257"/>
      <c r="C90" s="257"/>
      <c r="D90" s="257"/>
      <c r="E90" s="257"/>
      <c r="F90" s="257" t="s">
        <v>30</v>
      </c>
      <c r="G90" s="257" t="s">
        <v>30</v>
      </c>
      <c r="H90" s="258"/>
      <c r="I90" s="259">
        <v>322</v>
      </c>
      <c r="J90" s="261" t="s">
        <v>15</v>
      </c>
      <c r="K90" s="260">
        <v>207000</v>
      </c>
      <c r="L90" s="260">
        <v>68895.320000000007</v>
      </c>
      <c r="M90" s="222">
        <f>AVERAGE(L90/K90)*100</f>
        <v>33.28276328502416</v>
      </c>
      <c r="N90" s="212"/>
      <c r="O90" s="260"/>
      <c r="P90" s="219"/>
      <c r="Q90" s="219"/>
      <c r="R90" s="219"/>
    </row>
    <row r="91" spans="1:18" s="4" customFormat="1" x14ac:dyDescent="0.2">
      <c r="A91" s="209"/>
      <c r="B91" s="209"/>
      <c r="C91" s="209"/>
      <c r="D91" s="209"/>
      <c r="E91" s="209"/>
      <c r="F91" s="209"/>
      <c r="G91" s="209"/>
      <c r="H91" s="114"/>
      <c r="I91" s="263" t="s">
        <v>440</v>
      </c>
      <c r="J91" s="264" t="s">
        <v>441</v>
      </c>
      <c r="K91" s="291"/>
      <c r="L91" s="291">
        <v>33714.47</v>
      </c>
      <c r="M91" s="292"/>
      <c r="N91" s="5"/>
      <c r="O91" s="220"/>
      <c r="P91" s="220"/>
      <c r="Q91" s="220"/>
      <c r="R91" s="220"/>
    </row>
    <row r="92" spans="1:18" s="4" customFormat="1" x14ac:dyDescent="0.2">
      <c r="A92" s="209"/>
      <c r="B92" s="209"/>
      <c r="C92" s="209"/>
      <c r="D92" s="209"/>
      <c r="E92" s="209"/>
      <c r="F92" s="209"/>
      <c r="G92" s="209"/>
      <c r="H92" s="114"/>
      <c r="I92" s="263" t="s">
        <v>464</v>
      </c>
      <c r="J92" s="264" t="s">
        <v>465</v>
      </c>
      <c r="K92" s="291"/>
      <c r="L92" s="291">
        <v>27024.05</v>
      </c>
      <c r="M92" s="292"/>
      <c r="N92" s="5"/>
      <c r="O92" s="291"/>
      <c r="P92" s="220"/>
      <c r="Q92" s="220"/>
      <c r="R92" s="220"/>
    </row>
    <row r="93" spans="1:18" s="4" customFormat="1" x14ac:dyDescent="0.2">
      <c r="A93" s="209"/>
      <c r="B93" s="209"/>
      <c r="C93" s="209"/>
      <c r="D93" s="209"/>
      <c r="E93" s="209"/>
      <c r="F93" s="209"/>
      <c r="G93" s="209"/>
      <c r="H93" s="114"/>
      <c r="I93" s="263" t="s">
        <v>466</v>
      </c>
      <c r="J93" s="264" t="s">
        <v>467</v>
      </c>
      <c r="K93" s="291"/>
      <c r="L93" s="291">
        <v>8156.8</v>
      </c>
      <c r="M93" s="292"/>
      <c r="N93" s="5"/>
      <c r="O93" s="220"/>
      <c r="P93" s="220"/>
      <c r="Q93" s="220"/>
      <c r="R93" s="220"/>
    </row>
    <row r="94" spans="1:18" s="59" customFormat="1" x14ac:dyDescent="0.2">
      <c r="A94" s="257">
        <v>1</v>
      </c>
      <c r="B94" s="257"/>
      <c r="C94" s="257"/>
      <c r="D94" s="257"/>
      <c r="E94" s="257"/>
      <c r="F94" s="257" t="s">
        <v>30</v>
      </c>
      <c r="G94" s="257" t="s">
        <v>30</v>
      </c>
      <c r="H94" s="258"/>
      <c r="I94" s="259">
        <v>323</v>
      </c>
      <c r="J94" s="261" t="s">
        <v>16</v>
      </c>
      <c r="K94" s="260">
        <v>780000</v>
      </c>
      <c r="L94" s="260">
        <v>281064.57</v>
      </c>
      <c r="M94" s="222">
        <f>AVERAGE(L94/K94)*100</f>
        <v>36.033919230769229</v>
      </c>
      <c r="N94" s="224"/>
      <c r="O94" s="359"/>
      <c r="P94" s="218"/>
      <c r="Q94" s="218"/>
      <c r="R94" s="218"/>
    </row>
    <row r="95" spans="1:18" s="6" customFormat="1" x14ac:dyDescent="0.2">
      <c r="A95" s="209"/>
      <c r="B95" s="209"/>
      <c r="C95" s="209"/>
      <c r="D95" s="209"/>
      <c r="E95" s="209"/>
      <c r="F95" s="209"/>
      <c r="G95" s="209"/>
      <c r="H95" s="114"/>
      <c r="I95" s="263" t="s">
        <v>470</v>
      </c>
      <c r="J95" s="264" t="s">
        <v>471</v>
      </c>
      <c r="K95" s="291"/>
      <c r="L95" s="291">
        <v>65817.66</v>
      </c>
      <c r="M95" s="292"/>
      <c r="N95" s="360"/>
      <c r="O95" s="361"/>
      <c r="P95" s="361"/>
      <c r="Q95" s="361"/>
      <c r="R95" s="361"/>
    </row>
    <row r="96" spans="1:18" s="6" customFormat="1" x14ac:dyDescent="0.2">
      <c r="A96" s="209"/>
      <c r="B96" s="209"/>
      <c r="C96" s="209"/>
      <c r="D96" s="209"/>
      <c r="E96" s="209"/>
      <c r="F96" s="209"/>
      <c r="G96" s="209"/>
      <c r="H96" s="114"/>
      <c r="I96" s="263" t="s">
        <v>472</v>
      </c>
      <c r="J96" s="264" t="s">
        <v>473</v>
      </c>
      <c r="K96" s="291"/>
      <c r="L96" s="291">
        <v>19916.95</v>
      </c>
      <c r="M96" s="292"/>
      <c r="N96" s="360"/>
      <c r="O96" s="361"/>
      <c r="P96" s="361"/>
      <c r="Q96" s="361"/>
      <c r="R96" s="361"/>
    </row>
    <row r="97" spans="1:18" s="6" customFormat="1" x14ac:dyDescent="0.2">
      <c r="A97" s="209"/>
      <c r="B97" s="209"/>
      <c r="C97" s="209"/>
      <c r="D97" s="209"/>
      <c r="E97" s="209"/>
      <c r="F97" s="209"/>
      <c r="G97" s="209"/>
      <c r="H97" s="114"/>
      <c r="I97" s="263" t="s">
        <v>474</v>
      </c>
      <c r="J97" s="264" t="s">
        <v>475</v>
      </c>
      <c r="K97" s="291"/>
      <c r="L97" s="291">
        <v>1980.8</v>
      </c>
      <c r="M97" s="292"/>
      <c r="N97" s="360"/>
      <c r="O97" s="361"/>
      <c r="P97" s="361"/>
      <c r="Q97" s="361"/>
      <c r="R97" s="361"/>
    </row>
    <row r="98" spans="1:18" s="6" customFormat="1" x14ac:dyDescent="0.2">
      <c r="A98" s="209"/>
      <c r="B98" s="209"/>
      <c r="C98" s="209"/>
      <c r="D98" s="209"/>
      <c r="E98" s="209"/>
      <c r="F98" s="209"/>
      <c r="G98" s="209"/>
      <c r="H98" s="114"/>
      <c r="I98" s="263" t="s">
        <v>476</v>
      </c>
      <c r="J98" s="264" t="s">
        <v>477</v>
      </c>
      <c r="K98" s="291"/>
      <c r="L98" s="291">
        <v>5374.48</v>
      </c>
      <c r="M98" s="292"/>
      <c r="N98" s="360"/>
      <c r="O98" s="361"/>
      <c r="P98" s="361"/>
      <c r="Q98" s="361"/>
      <c r="R98" s="361"/>
    </row>
    <row r="99" spans="1:18" s="6" customFormat="1" x14ac:dyDescent="0.2">
      <c r="A99" s="209"/>
      <c r="B99" s="209"/>
      <c r="C99" s="209"/>
      <c r="D99" s="209"/>
      <c r="E99" s="209"/>
      <c r="F99" s="209"/>
      <c r="G99" s="209"/>
      <c r="H99" s="114"/>
      <c r="I99" s="263" t="s">
        <v>478</v>
      </c>
      <c r="J99" s="264" t="s">
        <v>479</v>
      </c>
      <c r="K99" s="291"/>
      <c r="L99" s="291">
        <v>39871.879999999997</v>
      </c>
      <c r="M99" s="292"/>
      <c r="N99" s="360"/>
      <c r="O99" s="286"/>
      <c r="P99" s="361"/>
      <c r="Q99" s="361"/>
      <c r="R99" s="361"/>
    </row>
    <row r="100" spans="1:18" s="6" customFormat="1" x14ac:dyDescent="0.2">
      <c r="A100" s="209"/>
      <c r="B100" s="209"/>
      <c r="C100" s="209"/>
      <c r="D100" s="209"/>
      <c r="E100" s="209"/>
      <c r="F100" s="209"/>
      <c r="G100" s="209"/>
      <c r="H100" s="114"/>
      <c r="I100" s="263" t="s">
        <v>450</v>
      </c>
      <c r="J100" s="264" t="s">
        <v>451</v>
      </c>
      <c r="K100" s="291"/>
      <c r="L100" s="291">
        <v>148102.79999999999</v>
      </c>
      <c r="M100" s="292"/>
      <c r="N100" s="360"/>
      <c r="O100" s="361"/>
      <c r="P100" s="286"/>
      <c r="Q100" s="361"/>
      <c r="R100" s="361"/>
    </row>
    <row r="101" spans="1:18" s="59" customFormat="1" x14ac:dyDescent="0.2">
      <c r="A101" s="257">
        <v>1</v>
      </c>
      <c r="B101" s="257"/>
      <c r="C101" s="257"/>
      <c r="D101" s="257"/>
      <c r="E101" s="257"/>
      <c r="F101" s="257"/>
      <c r="G101" s="257"/>
      <c r="H101" s="258"/>
      <c r="I101" s="259">
        <v>324</v>
      </c>
      <c r="J101" s="261" t="s">
        <v>17</v>
      </c>
      <c r="K101" s="260">
        <v>20000</v>
      </c>
      <c r="L101" s="260">
        <v>0</v>
      </c>
      <c r="M101" s="222">
        <f>AVERAGE(L101/K101)*100</f>
        <v>0</v>
      </c>
      <c r="N101" s="363"/>
      <c r="O101" s="218"/>
      <c r="P101" s="218"/>
      <c r="Q101" s="218"/>
      <c r="R101" s="218"/>
    </row>
    <row r="102" spans="1:18" s="6" customFormat="1" x14ac:dyDescent="0.2">
      <c r="A102" s="209"/>
      <c r="B102" s="209"/>
      <c r="C102" s="209"/>
      <c r="D102" s="209"/>
      <c r="E102" s="209"/>
      <c r="F102" s="209"/>
      <c r="G102" s="209"/>
      <c r="H102" s="114"/>
      <c r="I102" s="263" t="s">
        <v>480</v>
      </c>
      <c r="J102" s="264" t="s">
        <v>481</v>
      </c>
      <c r="K102" s="291"/>
      <c r="L102" s="291">
        <v>0</v>
      </c>
      <c r="M102" s="292"/>
      <c r="N102" s="273"/>
      <c r="O102" s="361"/>
      <c r="P102" s="361"/>
      <c r="Q102" s="361"/>
      <c r="R102" s="361"/>
    </row>
    <row r="103" spans="1:18" s="58" customFormat="1" x14ac:dyDescent="0.2">
      <c r="A103" s="257">
        <v>1</v>
      </c>
      <c r="B103" s="257"/>
      <c r="C103" s="257"/>
      <c r="D103" s="257"/>
      <c r="E103" s="257"/>
      <c r="F103" s="257" t="s">
        <v>30</v>
      </c>
      <c r="G103" s="257" t="s">
        <v>30</v>
      </c>
      <c r="H103" s="258"/>
      <c r="I103" s="259">
        <v>329</v>
      </c>
      <c r="J103" s="261" t="s">
        <v>18</v>
      </c>
      <c r="K103" s="260">
        <v>105000</v>
      </c>
      <c r="L103" s="260">
        <v>65558.61</v>
      </c>
      <c r="M103" s="222">
        <f>AVERAGE(L103/K103)*100</f>
        <v>62.436771428571426</v>
      </c>
      <c r="N103" s="212"/>
      <c r="O103" s="260"/>
      <c r="P103" s="219"/>
      <c r="Q103" s="219"/>
      <c r="R103" s="219"/>
    </row>
    <row r="104" spans="1:18" s="4" customFormat="1" x14ac:dyDescent="0.2">
      <c r="A104" s="209"/>
      <c r="B104" s="209"/>
      <c r="C104" s="209"/>
      <c r="D104" s="209"/>
      <c r="E104" s="209"/>
      <c r="F104" s="209"/>
      <c r="G104" s="209"/>
      <c r="H104" s="114"/>
      <c r="I104" s="263" t="s">
        <v>433</v>
      </c>
      <c r="J104" s="264" t="s">
        <v>434</v>
      </c>
      <c r="K104" s="291"/>
      <c r="L104" s="291">
        <v>38524.300000000003</v>
      </c>
      <c r="M104" s="292"/>
      <c r="N104" s="5"/>
      <c r="O104" s="220"/>
      <c r="P104" s="220"/>
      <c r="Q104" s="220"/>
      <c r="R104" s="220"/>
    </row>
    <row r="105" spans="1:18" s="4" customFormat="1" x14ac:dyDescent="0.2">
      <c r="A105" s="209"/>
      <c r="B105" s="209"/>
      <c r="C105" s="209"/>
      <c r="D105" s="209"/>
      <c r="E105" s="209"/>
      <c r="F105" s="209"/>
      <c r="G105" s="209"/>
      <c r="H105" s="114"/>
      <c r="I105" s="263" t="s">
        <v>438</v>
      </c>
      <c r="J105" s="264" t="s">
        <v>439</v>
      </c>
      <c r="K105" s="291"/>
      <c r="L105" s="291">
        <v>27034.31</v>
      </c>
      <c r="M105" s="292"/>
      <c r="N105" s="5"/>
      <c r="O105" s="220"/>
      <c r="P105" s="220"/>
      <c r="Q105" s="220"/>
      <c r="R105" s="220"/>
    </row>
    <row r="106" spans="1:18" s="58" customFormat="1" x14ac:dyDescent="0.2">
      <c r="A106" s="257"/>
      <c r="B106" s="257"/>
      <c r="C106" s="257"/>
      <c r="D106" s="257"/>
      <c r="E106" s="257"/>
      <c r="F106" s="257" t="s">
        <v>30</v>
      </c>
      <c r="G106" s="257" t="s">
        <v>30</v>
      </c>
      <c r="H106" s="258"/>
      <c r="I106" s="259">
        <v>34</v>
      </c>
      <c r="J106" s="261" t="s">
        <v>19</v>
      </c>
      <c r="K106" s="260">
        <f>SUM(K107:K109)</f>
        <v>181000</v>
      </c>
      <c r="L106" s="293">
        <f>SUM(L107+L109)</f>
        <v>73362.2</v>
      </c>
      <c r="M106" s="222">
        <f>AVERAGE(L106/K106)*100</f>
        <v>40.531602209944751</v>
      </c>
      <c r="N106" s="212"/>
      <c r="O106" s="219"/>
      <c r="P106" s="219"/>
      <c r="Q106" s="219"/>
      <c r="R106" s="219"/>
    </row>
    <row r="107" spans="1:18" s="58" customFormat="1" x14ac:dyDescent="0.2">
      <c r="A107" s="257">
        <v>1</v>
      </c>
      <c r="B107" s="257"/>
      <c r="C107" s="257"/>
      <c r="D107" s="257"/>
      <c r="E107" s="257"/>
      <c r="F107" s="257"/>
      <c r="G107" s="257"/>
      <c r="H107" s="258"/>
      <c r="I107" s="259">
        <v>342</v>
      </c>
      <c r="J107" s="261" t="s">
        <v>840</v>
      </c>
      <c r="K107" s="260">
        <v>150000</v>
      </c>
      <c r="L107" s="260">
        <v>65136.29</v>
      </c>
      <c r="M107" s="222">
        <f>AVERAGE(L107/K107)*100</f>
        <v>43.424193333333335</v>
      </c>
      <c r="N107" s="212"/>
      <c r="O107" s="219"/>
      <c r="P107" s="219"/>
      <c r="Q107" s="219"/>
      <c r="R107" s="219"/>
    </row>
    <row r="108" spans="1:18" s="4" customFormat="1" ht="25.5" x14ac:dyDescent="0.2">
      <c r="A108" s="209"/>
      <c r="B108" s="209"/>
      <c r="C108" s="209"/>
      <c r="D108" s="209"/>
      <c r="E108" s="209"/>
      <c r="F108" s="209"/>
      <c r="G108" s="209"/>
      <c r="H108" s="114"/>
      <c r="I108" s="294">
        <v>3422</v>
      </c>
      <c r="J108" s="264" t="s">
        <v>885</v>
      </c>
      <c r="K108" s="291"/>
      <c r="L108" s="295">
        <v>65136.29</v>
      </c>
      <c r="M108" s="287"/>
      <c r="N108" s="5"/>
      <c r="O108" s="220"/>
      <c r="P108" s="220"/>
      <c r="Q108" s="220"/>
      <c r="R108" s="220"/>
    </row>
    <row r="109" spans="1:18" s="58" customFormat="1" x14ac:dyDescent="0.2">
      <c r="A109" s="257">
        <v>1</v>
      </c>
      <c r="B109" s="257"/>
      <c r="C109" s="257"/>
      <c r="D109" s="257"/>
      <c r="E109" s="257"/>
      <c r="F109" s="257" t="s">
        <v>30</v>
      </c>
      <c r="G109" s="257" t="s">
        <v>30</v>
      </c>
      <c r="H109" s="258"/>
      <c r="I109" s="259">
        <v>343</v>
      </c>
      <c r="J109" s="261" t="s">
        <v>20</v>
      </c>
      <c r="K109" s="260">
        <v>31000</v>
      </c>
      <c r="L109" s="260">
        <v>8225.91</v>
      </c>
      <c r="M109" s="222">
        <f>AVERAGE(L109/K109)*100</f>
        <v>26.535193548387099</v>
      </c>
      <c r="N109" s="277"/>
      <c r="O109" s="260"/>
      <c r="P109" s="219"/>
      <c r="Q109" s="219"/>
      <c r="R109" s="219"/>
    </row>
    <row r="110" spans="1:18" s="4" customFormat="1" x14ac:dyDescent="0.2">
      <c r="A110" s="209"/>
      <c r="B110" s="209"/>
      <c r="C110" s="209"/>
      <c r="D110" s="209"/>
      <c r="E110" s="209"/>
      <c r="F110" s="209"/>
      <c r="G110" s="209"/>
      <c r="H110" s="114"/>
      <c r="I110" s="263" t="s">
        <v>482</v>
      </c>
      <c r="J110" s="264" t="s">
        <v>483</v>
      </c>
      <c r="K110" s="291"/>
      <c r="L110" s="291">
        <v>5527.76</v>
      </c>
      <c r="M110" s="287"/>
      <c r="N110" s="273"/>
      <c r="O110" s="220"/>
      <c r="P110" s="220"/>
      <c r="Q110" s="220"/>
      <c r="R110" s="220"/>
    </row>
    <row r="111" spans="1:18" s="4" customFormat="1" x14ac:dyDescent="0.2">
      <c r="A111" s="209"/>
      <c r="B111" s="209"/>
      <c r="C111" s="209"/>
      <c r="D111" s="209"/>
      <c r="E111" s="209"/>
      <c r="F111" s="209"/>
      <c r="G111" s="209"/>
      <c r="H111" s="114"/>
      <c r="I111" s="263" t="s">
        <v>484</v>
      </c>
      <c r="J111" s="264" t="s">
        <v>485</v>
      </c>
      <c r="K111" s="291"/>
      <c r="L111" s="291">
        <v>261.06</v>
      </c>
      <c r="M111" s="287"/>
      <c r="N111" s="273"/>
      <c r="O111" s="220"/>
      <c r="P111" s="220"/>
      <c r="Q111" s="220"/>
      <c r="R111" s="220"/>
    </row>
    <row r="112" spans="1:18" s="4" customFormat="1" x14ac:dyDescent="0.2">
      <c r="A112" s="209"/>
      <c r="B112" s="209"/>
      <c r="C112" s="209"/>
      <c r="D112" s="209"/>
      <c r="E112" s="209"/>
      <c r="F112" s="209"/>
      <c r="G112" s="209"/>
      <c r="H112" s="114"/>
      <c r="I112" s="263" t="s">
        <v>486</v>
      </c>
      <c r="J112" s="264" t="s">
        <v>487</v>
      </c>
      <c r="K112" s="291"/>
      <c r="L112" s="291">
        <v>2437.09</v>
      </c>
      <c r="M112" s="287"/>
      <c r="N112" s="273"/>
      <c r="O112" s="220"/>
      <c r="P112" s="220"/>
      <c r="Q112" s="220"/>
      <c r="R112" s="220"/>
    </row>
    <row r="113" spans="1:18" s="58" customFormat="1" x14ac:dyDescent="0.2">
      <c r="A113" s="252">
        <v>1</v>
      </c>
      <c r="B113" s="252"/>
      <c r="C113" s="252"/>
      <c r="D113" s="252"/>
      <c r="E113" s="252"/>
      <c r="F113" s="252" t="s">
        <v>51</v>
      </c>
      <c r="G113" s="252" t="s">
        <v>51</v>
      </c>
      <c r="H113" s="253" t="s">
        <v>397</v>
      </c>
      <c r="I113" s="253" t="s">
        <v>139</v>
      </c>
      <c r="J113" s="254" t="s">
        <v>207</v>
      </c>
      <c r="K113" s="255">
        <f>SUM(K114)</f>
        <v>140000</v>
      </c>
      <c r="L113" s="255">
        <f t="shared" ref="L113" si="9">SUM(L114)</f>
        <v>52797.69</v>
      </c>
      <c r="M113" s="256">
        <f>AVERAGE(L113/K113)*100</f>
        <v>37.71263571428571</v>
      </c>
      <c r="N113" s="212"/>
      <c r="O113" s="219"/>
      <c r="P113" s="219"/>
      <c r="Q113" s="219"/>
      <c r="R113" s="219"/>
    </row>
    <row r="114" spans="1:18" s="58" customFormat="1" x14ac:dyDescent="0.2">
      <c r="A114" s="257"/>
      <c r="B114" s="257"/>
      <c r="C114" s="257"/>
      <c r="D114" s="257"/>
      <c r="E114" s="257"/>
      <c r="F114" s="257" t="s">
        <v>30</v>
      </c>
      <c r="G114" s="257" t="s">
        <v>30</v>
      </c>
      <c r="H114" s="258"/>
      <c r="I114" s="259">
        <v>42</v>
      </c>
      <c r="J114" s="261" t="s">
        <v>29</v>
      </c>
      <c r="K114" s="260">
        <f>SUM(K115:K119)</f>
        <v>140000</v>
      </c>
      <c r="L114" s="260">
        <v>52797.69</v>
      </c>
      <c r="M114" s="222">
        <f>AVERAGE(L114/K114)*100</f>
        <v>37.71263571428571</v>
      </c>
      <c r="N114" s="212"/>
      <c r="O114" s="219"/>
      <c r="P114" s="219"/>
      <c r="Q114" s="219"/>
      <c r="R114" s="219"/>
    </row>
    <row r="115" spans="1:18" s="58" customFormat="1" x14ac:dyDescent="0.2">
      <c r="A115" s="257">
        <v>1</v>
      </c>
      <c r="B115" s="257"/>
      <c r="C115" s="257"/>
      <c r="D115" s="257"/>
      <c r="E115" s="257"/>
      <c r="F115" s="257"/>
      <c r="G115" s="257"/>
      <c r="H115" s="258"/>
      <c r="I115" s="259">
        <v>422</v>
      </c>
      <c r="J115" s="261" t="s">
        <v>349</v>
      </c>
      <c r="K115" s="260">
        <v>100000</v>
      </c>
      <c r="L115" s="260">
        <v>36610.19</v>
      </c>
      <c r="M115" s="222">
        <f>AVERAGE(L115/K115)*100</f>
        <v>36.610190000000003</v>
      </c>
      <c r="N115" s="212"/>
      <c r="O115" s="219"/>
      <c r="P115" s="219"/>
      <c r="Q115" s="219"/>
      <c r="R115" s="219"/>
    </row>
    <row r="116" spans="1:18" s="4" customFormat="1" x14ac:dyDescent="0.2">
      <c r="A116" s="209"/>
      <c r="B116" s="209"/>
      <c r="C116" s="209"/>
      <c r="D116" s="209"/>
      <c r="E116" s="209"/>
      <c r="F116" s="209"/>
      <c r="G116" s="209"/>
      <c r="H116" s="114"/>
      <c r="I116" s="263" t="s">
        <v>488</v>
      </c>
      <c r="J116" s="264" t="s">
        <v>489</v>
      </c>
      <c r="K116" s="291"/>
      <c r="L116" s="291">
        <v>21548.69</v>
      </c>
      <c r="M116" s="292"/>
      <c r="N116" s="5"/>
      <c r="O116" s="220"/>
      <c r="P116" s="220"/>
      <c r="Q116" s="220"/>
      <c r="R116" s="220"/>
    </row>
    <row r="117" spans="1:18" s="4" customFormat="1" x14ac:dyDescent="0.2">
      <c r="A117" s="209"/>
      <c r="B117" s="209"/>
      <c r="C117" s="209"/>
      <c r="D117" s="209"/>
      <c r="E117" s="209"/>
      <c r="F117" s="209"/>
      <c r="G117" s="209"/>
      <c r="H117" s="114"/>
      <c r="I117" s="263">
        <v>4222</v>
      </c>
      <c r="J117" s="264" t="s">
        <v>957</v>
      </c>
      <c r="K117" s="291"/>
      <c r="L117" s="291">
        <v>9099</v>
      </c>
      <c r="M117" s="292"/>
      <c r="N117" s="5"/>
      <c r="O117" s="291"/>
      <c r="P117" s="220"/>
      <c r="Q117" s="220"/>
      <c r="R117" s="220"/>
    </row>
    <row r="118" spans="1:18" s="4" customFormat="1" x14ac:dyDescent="0.2">
      <c r="A118" s="209"/>
      <c r="B118" s="209"/>
      <c r="C118" s="209"/>
      <c r="D118" s="209"/>
      <c r="E118" s="209"/>
      <c r="F118" s="209"/>
      <c r="G118" s="209"/>
      <c r="H118" s="114"/>
      <c r="I118" s="263">
        <v>4223</v>
      </c>
      <c r="J118" s="264" t="s">
        <v>918</v>
      </c>
      <c r="K118" s="291"/>
      <c r="L118" s="291">
        <v>5962.5</v>
      </c>
      <c r="M118" s="292"/>
      <c r="N118" s="5"/>
      <c r="O118" s="220"/>
      <c r="P118" s="220"/>
      <c r="Q118" s="220"/>
      <c r="R118" s="220"/>
    </row>
    <row r="119" spans="1:18" s="58" customFormat="1" x14ac:dyDescent="0.2">
      <c r="A119" s="257">
        <v>1</v>
      </c>
      <c r="B119" s="257"/>
      <c r="C119" s="257"/>
      <c r="D119" s="257"/>
      <c r="E119" s="257"/>
      <c r="F119" s="257"/>
      <c r="G119" s="257"/>
      <c r="H119" s="258"/>
      <c r="I119" s="259">
        <v>426</v>
      </c>
      <c r="J119" s="261" t="s">
        <v>350</v>
      </c>
      <c r="K119" s="260">
        <v>40000</v>
      </c>
      <c r="L119" s="260">
        <v>16187.5</v>
      </c>
      <c r="M119" s="222">
        <f>AVERAGE(L119/K119)*100</f>
        <v>40.46875</v>
      </c>
      <c r="N119" s="212"/>
      <c r="O119" s="219"/>
      <c r="P119" s="219"/>
      <c r="Q119" s="219"/>
      <c r="R119" s="219"/>
    </row>
    <row r="120" spans="1:18" s="4" customFormat="1" x14ac:dyDescent="0.2">
      <c r="A120" s="209"/>
      <c r="B120" s="209"/>
      <c r="C120" s="209"/>
      <c r="D120" s="209"/>
      <c r="E120" s="209"/>
      <c r="F120" s="209"/>
      <c r="G120" s="209"/>
      <c r="H120" s="114"/>
      <c r="I120" s="263" t="s">
        <v>490</v>
      </c>
      <c r="J120" s="264" t="s">
        <v>491</v>
      </c>
      <c r="K120" s="291"/>
      <c r="L120" s="291">
        <v>16187.5</v>
      </c>
      <c r="M120" s="292"/>
      <c r="N120" s="5"/>
      <c r="O120" s="220"/>
      <c r="P120" s="220"/>
      <c r="Q120" s="220"/>
      <c r="R120" s="220"/>
    </row>
    <row r="121" spans="1:18" s="58" customFormat="1" x14ac:dyDescent="0.2">
      <c r="A121" s="240"/>
      <c r="B121" s="240"/>
      <c r="C121" s="240"/>
      <c r="D121" s="240"/>
      <c r="E121" s="240"/>
      <c r="F121" s="240"/>
      <c r="G121" s="240"/>
      <c r="H121" s="241"/>
      <c r="I121" s="242" t="s">
        <v>140</v>
      </c>
      <c r="J121" s="243"/>
      <c r="K121" s="244">
        <f>SUM(K122+K254)</f>
        <v>15655000</v>
      </c>
      <c r="L121" s="244">
        <f>SUM(L122+L254)</f>
        <v>3213792.3999999994</v>
      </c>
      <c r="M121" s="245">
        <f t="shared" ref="M121:M129" si="10">AVERAGE(L121/K121)*100</f>
        <v>20.528855956563394</v>
      </c>
      <c r="N121" s="212"/>
      <c r="O121" s="219"/>
      <c r="P121" s="219"/>
      <c r="Q121" s="219"/>
      <c r="R121" s="219"/>
    </row>
    <row r="122" spans="1:18" s="58" customFormat="1" x14ac:dyDescent="0.2">
      <c r="A122" s="240"/>
      <c r="B122" s="240"/>
      <c r="C122" s="240"/>
      <c r="D122" s="240"/>
      <c r="E122" s="240"/>
      <c r="F122" s="240"/>
      <c r="G122" s="240"/>
      <c r="H122" s="241"/>
      <c r="I122" s="242" t="s">
        <v>141</v>
      </c>
      <c r="J122" s="243"/>
      <c r="K122" s="244">
        <f>SUM(K126+K167+K184+K214)</f>
        <v>6475000</v>
      </c>
      <c r="L122" s="244">
        <f>SUM(L126+L167+L184+L214)</f>
        <v>2166440.2199999997</v>
      </c>
      <c r="M122" s="245">
        <f t="shared" si="10"/>
        <v>33.45853621621621</v>
      </c>
      <c r="N122" s="212"/>
      <c r="O122" s="219"/>
      <c r="P122" s="219"/>
      <c r="Q122" s="219"/>
      <c r="R122" s="219"/>
    </row>
    <row r="123" spans="1:18" s="58" customFormat="1" x14ac:dyDescent="0.2">
      <c r="A123" s="296"/>
      <c r="B123" s="296"/>
      <c r="C123" s="296"/>
      <c r="D123" s="296"/>
      <c r="E123" s="296"/>
      <c r="F123" s="296"/>
      <c r="G123" s="296"/>
      <c r="H123" s="241" t="s">
        <v>50</v>
      </c>
      <c r="I123" s="242" t="s">
        <v>170</v>
      </c>
      <c r="J123" s="243"/>
      <c r="K123" s="297">
        <f>SUM(K215+K224+K228+K233+K240+K244+K250)</f>
        <v>2115000</v>
      </c>
      <c r="L123" s="297">
        <f>SUM(L215+L224+L228+L233+L240+L244+L250)</f>
        <v>358413.09</v>
      </c>
      <c r="M123" s="245">
        <f t="shared" si="10"/>
        <v>16.946245390070924</v>
      </c>
      <c r="N123" s="212"/>
      <c r="O123" s="219"/>
      <c r="P123" s="219"/>
      <c r="Q123" s="219"/>
      <c r="R123" s="219"/>
    </row>
    <row r="124" spans="1:18" s="58" customFormat="1" x14ac:dyDescent="0.2">
      <c r="A124" s="240"/>
      <c r="B124" s="240"/>
      <c r="C124" s="240"/>
      <c r="D124" s="240"/>
      <c r="E124" s="240"/>
      <c r="F124" s="240"/>
      <c r="G124" s="240"/>
      <c r="H124" s="241" t="s">
        <v>85</v>
      </c>
      <c r="I124" s="242" t="s">
        <v>165</v>
      </c>
      <c r="J124" s="243"/>
      <c r="K124" s="244">
        <f>SUM(K151+K155+K185+K189+K193+K197+K201+K208)</f>
        <v>900000</v>
      </c>
      <c r="L124" s="244">
        <f>SUM(L151+L155+L185+L189+L193+L197+L201+L208)</f>
        <v>270726.28000000003</v>
      </c>
      <c r="M124" s="245">
        <f t="shared" si="10"/>
        <v>30.080697777777782</v>
      </c>
      <c r="N124" s="212"/>
      <c r="O124" s="219"/>
      <c r="P124" s="219"/>
      <c r="Q124" s="219"/>
      <c r="R124" s="219"/>
    </row>
    <row r="125" spans="1:18" s="58" customFormat="1" x14ac:dyDescent="0.2">
      <c r="A125" s="240"/>
      <c r="B125" s="240"/>
      <c r="C125" s="240"/>
      <c r="D125" s="240"/>
      <c r="E125" s="240"/>
      <c r="F125" s="240"/>
      <c r="G125" s="240"/>
      <c r="H125" s="241" t="s">
        <v>72</v>
      </c>
      <c r="I125" s="242" t="s">
        <v>142</v>
      </c>
      <c r="J125" s="243"/>
      <c r="K125" s="244">
        <f>SUM(K127+K131+K135+K139+K143+K147+K159+K163+K168+K172+K176+K180)</f>
        <v>3460000</v>
      </c>
      <c r="L125" s="244">
        <f>SUM(L127+L131+L135+L139+L143+L147+L159+L163+L168+L172+L176+L180)</f>
        <v>1537300.8499999999</v>
      </c>
      <c r="M125" s="245">
        <f t="shared" si="10"/>
        <v>44.43066040462427</v>
      </c>
      <c r="N125" s="212"/>
      <c r="O125" s="219"/>
      <c r="P125" s="219"/>
      <c r="Q125" s="219"/>
      <c r="R125" s="219"/>
    </row>
    <row r="126" spans="1:18" s="58" customFormat="1" x14ac:dyDescent="0.2">
      <c r="A126" s="268">
        <v>1</v>
      </c>
      <c r="B126" s="268"/>
      <c r="C126" s="268">
        <v>3</v>
      </c>
      <c r="D126" s="268">
        <v>4</v>
      </c>
      <c r="E126" s="268"/>
      <c r="F126" s="268"/>
      <c r="G126" s="268" t="s">
        <v>51</v>
      </c>
      <c r="H126" s="269"/>
      <c r="I126" s="270" t="s">
        <v>69</v>
      </c>
      <c r="J126" s="271" t="s">
        <v>143</v>
      </c>
      <c r="K126" s="272">
        <f>SUM(K127+K131+K135+K139+K143+K147+K151+K155+K159+K163)</f>
        <v>3620000</v>
      </c>
      <c r="L126" s="272">
        <f>SUM(L127+L131+L135+L139+L143+L147+L151+L155+L159+L163)</f>
        <v>1516771.45</v>
      </c>
      <c r="M126" s="251">
        <f t="shared" si="10"/>
        <v>41.899763812154696</v>
      </c>
      <c r="N126" s="212"/>
      <c r="O126" s="219"/>
      <c r="P126" s="219"/>
      <c r="Q126" s="219"/>
      <c r="R126" s="219"/>
    </row>
    <row r="127" spans="1:18" s="58" customFormat="1" x14ac:dyDescent="0.2">
      <c r="A127" s="252">
        <v>1</v>
      </c>
      <c r="B127" s="252"/>
      <c r="C127" s="252">
        <v>3</v>
      </c>
      <c r="D127" s="252"/>
      <c r="E127" s="252"/>
      <c r="F127" s="252" t="s">
        <v>51</v>
      </c>
      <c r="G127" s="252" t="s">
        <v>51</v>
      </c>
      <c r="H127" s="253" t="s">
        <v>343</v>
      </c>
      <c r="I127" s="253" t="s">
        <v>70</v>
      </c>
      <c r="J127" s="254" t="s">
        <v>341</v>
      </c>
      <c r="K127" s="255">
        <f>SUM(K128)</f>
        <v>600000</v>
      </c>
      <c r="L127" s="255">
        <f t="shared" ref="L127" si="11">SUM(L128)</f>
        <v>144204.04999999999</v>
      </c>
      <c r="M127" s="256">
        <f t="shared" si="10"/>
        <v>24.034008333333333</v>
      </c>
      <c r="N127" s="212"/>
      <c r="O127" s="219"/>
      <c r="P127" s="219"/>
      <c r="Q127" s="219"/>
      <c r="R127" s="219"/>
    </row>
    <row r="128" spans="1:18" s="58" customFormat="1" x14ac:dyDescent="0.2">
      <c r="A128" s="257"/>
      <c r="B128" s="257"/>
      <c r="C128" s="257"/>
      <c r="D128" s="257"/>
      <c r="E128" s="257"/>
      <c r="F128" s="257" t="s">
        <v>30</v>
      </c>
      <c r="G128" s="257" t="s">
        <v>30</v>
      </c>
      <c r="H128" s="258"/>
      <c r="I128" s="259">
        <v>32</v>
      </c>
      <c r="J128" s="261" t="s">
        <v>13</v>
      </c>
      <c r="K128" s="260">
        <f>SUM(K129)</f>
        <v>600000</v>
      </c>
      <c r="L128" s="260">
        <v>144204.04999999999</v>
      </c>
      <c r="M128" s="222">
        <f t="shared" si="10"/>
        <v>24.034008333333333</v>
      </c>
      <c r="N128" s="212"/>
      <c r="O128" s="219"/>
      <c r="P128" s="219"/>
      <c r="Q128" s="219"/>
      <c r="R128" s="219"/>
    </row>
    <row r="129" spans="1:18" s="58" customFormat="1" x14ac:dyDescent="0.2">
      <c r="A129" s="257">
        <v>1</v>
      </c>
      <c r="B129" s="257"/>
      <c r="C129" s="257">
        <v>3</v>
      </c>
      <c r="D129" s="257"/>
      <c r="E129" s="257"/>
      <c r="F129" s="257" t="s">
        <v>30</v>
      </c>
      <c r="G129" s="257" t="s">
        <v>30</v>
      </c>
      <c r="H129" s="258"/>
      <c r="I129" s="259">
        <v>323</v>
      </c>
      <c r="J129" s="261" t="s">
        <v>16</v>
      </c>
      <c r="K129" s="260">
        <v>600000</v>
      </c>
      <c r="L129" s="260">
        <v>144204.04999999999</v>
      </c>
      <c r="M129" s="222">
        <f t="shared" si="10"/>
        <v>24.034008333333333</v>
      </c>
      <c r="N129" s="212"/>
      <c r="O129" s="219"/>
      <c r="P129" s="219"/>
      <c r="Q129" s="219"/>
      <c r="R129" s="219"/>
    </row>
    <row r="130" spans="1:18" s="4" customFormat="1" x14ac:dyDescent="0.2">
      <c r="A130" s="209"/>
      <c r="B130" s="209"/>
      <c r="C130" s="209"/>
      <c r="D130" s="209"/>
      <c r="E130" s="209"/>
      <c r="F130" s="209"/>
      <c r="G130" s="209"/>
      <c r="H130" s="114"/>
      <c r="I130" s="263" t="s">
        <v>472</v>
      </c>
      <c r="J130" s="298" t="s">
        <v>473</v>
      </c>
      <c r="K130" s="291"/>
      <c r="L130" s="291">
        <v>144204.04999999999</v>
      </c>
      <c r="M130" s="292"/>
      <c r="N130" s="5"/>
      <c r="O130" s="220"/>
      <c r="P130" s="220"/>
      <c r="Q130" s="220"/>
      <c r="R130" s="220"/>
    </row>
    <row r="131" spans="1:18" s="58" customFormat="1" x14ac:dyDescent="0.2">
      <c r="A131" s="252">
        <v>1</v>
      </c>
      <c r="B131" s="252"/>
      <c r="C131" s="252"/>
      <c r="D131" s="252"/>
      <c r="E131" s="252"/>
      <c r="F131" s="252" t="s">
        <v>51</v>
      </c>
      <c r="G131" s="252" t="s">
        <v>51</v>
      </c>
      <c r="H131" s="253" t="s">
        <v>77</v>
      </c>
      <c r="I131" s="253" t="s">
        <v>145</v>
      </c>
      <c r="J131" s="254" t="s">
        <v>144</v>
      </c>
      <c r="K131" s="255">
        <f>SUM(K132)</f>
        <v>230000</v>
      </c>
      <c r="L131" s="255">
        <f t="shared" ref="L131" si="12">SUM(L132)</f>
        <v>59889.38</v>
      </c>
      <c r="M131" s="256">
        <f>AVERAGE(L131/K131)*100</f>
        <v>26.038860869565216</v>
      </c>
      <c r="N131" s="212"/>
      <c r="O131" s="219"/>
      <c r="P131" s="219"/>
      <c r="Q131" s="219"/>
      <c r="R131" s="219"/>
    </row>
    <row r="132" spans="1:18" s="58" customFormat="1" x14ac:dyDescent="0.2">
      <c r="A132" s="257"/>
      <c r="B132" s="257"/>
      <c r="C132" s="257"/>
      <c r="D132" s="257"/>
      <c r="E132" s="257"/>
      <c r="F132" s="257" t="s">
        <v>30</v>
      </c>
      <c r="G132" s="257" t="s">
        <v>30</v>
      </c>
      <c r="H132" s="258"/>
      <c r="I132" s="259">
        <v>32</v>
      </c>
      <c r="J132" s="261" t="s">
        <v>13</v>
      </c>
      <c r="K132" s="260">
        <f>SUM(K133)</f>
        <v>230000</v>
      </c>
      <c r="L132" s="260">
        <v>59889.38</v>
      </c>
      <c r="M132" s="222">
        <f>AVERAGE(L132/K132)*100</f>
        <v>26.038860869565216</v>
      </c>
      <c r="N132" s="212"/>
      <c r="O132" s="219"/>
      <c r="P132" s="219"/>
      <c r="Q132" s="219"/>
      <c r="R132" s="219"/>
    </row>
    <row r="133" spans="1:18" s="58" customFormat="1" x14ac:dyDescent="0.2">
      <c r="A133" s="257">
        <v>1</v>
      </c>
      <c r="B133" s="257"/>
      <c r="C133" s="257"/>
      <c r="D133" s="257"/>
      <c r="E133" s="257"/>
      <c r="F133" s="257" t="s">
        <v>30</v>
      </c>
      <c r="G133" s="257" t="s">
        <v>30</v>
      </c>
      <c r="H133" s="258"/>
      <c r="I133" s="259">
        <v>323</v>
      </c>
      <c r="J133" s="261" t="s">
        <v>16</v>
      </c>
      <c r="K133" s="260">
        <v>230000</v>
      </c>
      <c r="L133" s="260">
        <v>59889.38</v>
      </c>
      <c r="M133" s="222">
        <f>AVERAGE(L133/K133)*100</f>
        <v>26.038860869565216</v>
      </c>
      <c r="N133" s="212"/>
      <c r="O133" s="219"/>
      <c r="P133" s="219"/>
      <c r="Q133" s="219"/>
      <c r="R133" s="219"/>
    </row>
    <row r="134" spans="1:18" s="4" customFormat="1" x14ac:dyDescent="0.2">
      <c r="A134" s="209"/>
      <c r="B134" s="209"/>
      <c r="C134" s="209"/>
      <c r="D134" s="209"/>
      <c r="E134" s="209"/>
      <c r="F134" s="209"/>
      <c r="G134" s="209"/>
      <c r="H134" s="114"/>
      <c r="I134" s="263" t="s">
        <v>472</v>
      </c>
      <c r="J134" s="298" t="s">
        <v>473</v>
      </c>
      <c r="K134" s="291"/>
      <c r="L134" s="291">
        <v>59889.38</v>
      </c>
      <c r="M134" s="292"/>
      <c r="N134" s="5"/>
      <c r="O134" s="220"/>
      <c r="P134" s="220"/>
      <c r="Q134" s="220"/>
      <c r="R134" s="220"/>
    </row>
    <row r="135" spans="1:18" s="59" customFormat="1" x14ac:dyDescent="0.2">
      <c r="A135" s="252"/>
      <c r="B135" s="252"/>
      <c r="C135" s="252">
        <v>3</v>
      </c>
      <c r="D135" s="252"/>
      <c r="E135" s="252"/>
      <c r="F135" s="252" t="s">
        <v>51</v>
      </c>
      <c r="G135" s="252" t="s">
        <v>51</v>
      </c>
      <c r="H135" s="253" t="s">
        <v>77</v>
      </c>
      <c r="I135" s="253" t="s">
        <v>146</v>
      </c>
      <c r="J135" s="254" t="s">
        <v>147</v>
      </c>
      <c r="K135" s="255">
        <f>SUM(K136)</f>
        <v>900000</v>
      </c>
      <c r="L135" s="255">
        <f t="shared" ref="L135" si="13">SUM(L136)</f>
        <v>409161.98</v>
      </c>
      <c r="M135" s="256">
        <f>AVERAGE(L135/K135)*100</f>
        <v>45.462442222222222</v>
      </c>
      <c r="N135" s="224"/>
      <c r="O135" s="218"/>
      <c r="P135" s="218"/>
      <c r="Q135" s="218"/>
      <c r="R135" s="218"/>
    </row>
    <row r="136" spans="1:18" s="59" customFormat="1" x14ac:dyDescent="0.2">
      <c r="A136" s="257"/>
      <c r="B136" s="257"/>
      <c r="C136" s="257"/>
      <c r="D136" s="257"/>
      <c r="E136" s="257"/>
      <c r="F136" s="257" t="s">
        <v>30</v>
      </c>
      <c r="G136" s="257" t="s">
        <v>30</v>
      </c>
      <c r="H136" s="258"/>
      <c r="I136" s="259">
        <v>32</v>
      </c>
      <c r="J136" s="261" t="s">
        <v>13</v>
      </c>
      <c r="K136" s="260">
        <f>SUM(K137)</f>
        <v>900000</v>
      </c>
      <c r="L136" s="260">
        <v>409161.98</v>
      </c>
      <c r="M136" s="222">
        <f>AVERAGE(L136/K136)*100</f>
        <v>45.462442222222222</v>
      </c>
      <c r="N136" s="224"/>
      <c r="O136" s="218"/>
      <c r="P136" s="218"/>
      <c r="Q136" s="218"/>
      <c r="R136" s="218"/>
    </row>
    <row r="137" spans="1:18" s="59" customFormat="1" x14ac:dyDescent="0.2">
      <c r="A137" s="257"/>
      <c r="B137" s="257"/>
      <c r="C137" s="257">
        <v>3</v>
      </c>
      <c r="D137" s="257"/>
      <c r="E137" s="257"/>
      <c r="F137" s="257" t="s">
        <v>30</v>
      </c>
      <c r="G137" s="257" t="s">
        <v>30</v>
      </c>
      <c r="H137" s="258"/>
      <c r="I137" s="259">
        <v>322</v>
      </c>
      <c r="J137" s="261" t="s">
        <v>351</v>
      </c>
      <c r="K137" s="260">
        <v>900000</v>
      </c>
      <c r="L137" s="260">
        <v>409161.98</v>
      </c>
      <c r="M137" s="222">
        <f>AVERAGE(L137/K137)*100</f>
        <v>45.462442222222222</v>
      </c>
      <c r="N137" s="224"/>
      <c r="O137" s="218"/>
      <c r="P137" s="218"/>
      <c r="Q137" s="218"/>
      <c r="R137" s="218"/>
    </row>
    <row r="138" spans="1:18" s="6" customFormat="1" x14ac:dyDescent="0.2">
      <c r="A138" s="209"/>
      <c r="B138" s="209"/>
      <c r="C138" s="209"/>
      <c r="D138" s="209"/>
      <c r="E138" s="209"/>
      <c r="F138" s="209"/>
      <c r="G138" s="209"/>
      <c r="H138" s="114"/>
      <c r="I138" s="299">
        <v>3223</v>
      </c>
      <c r="J138" s="264" t="s">
        <v>465</v>
      </c>
      <c r="K138" s="291"/>
      <c r="L138" s="291">
        <v>409161.98</v>
      </c>
      <c r="M138" s="292"/>
      <c r="N138" s="360"/>
      <c r="O138" s="361"/>
      <c r="P138" s="361"/>
      <c r="Q138" s="361"/>
      <c r="R138" s="361"/>
    </row>
    <row r="139" spans="1:18" s="59" customFormat="1" x14ac:dyDescent="0.2">
      <c r="A139" s="252">
        <v>1</v>
      </c>
      <c r="B139" s="252"/>
      <c r="C139" s="252"/>
      <c r="D139" s="252"/>
      <c r="E139" s="252"/>
      <c r="F139" s="252" t="s">
        <v>51</v>
      </c>
      <c r="G139" s="252" t="s">
        <v>51</v>
      </c>
      <c r="H139" s="253" t="s">
        <v>343</v>
      </c>
      <c r="I139" s="253" t="s">
        <v>148</v>
      </c>
      <c r="J139" s="254" t="s">
        <v>149</v>
      </c>
      <c r="K139" s="255">
        <f>SUM(K140)</f>
        <v>80000</v>
      </c>
      <c r="L139" s="255">
        <f t="shared" ref="L139" si="14">SUM(L140)</f>
        <v>0</v>
      </c>
      <c r="M139" s="256">
        <f>AVERAGE(L139/K139)*100</f>
        <v>0</v>
      </c>
      <c r="N139" s="224"/>
      <c r="O139" s="218"/>
      <c r="P139" s="218"/>
      <c r="Q139" s="218"/>
      <c r="R139" s="218"/>
    </row>
    <row r="140" spans="1:18" s="59" customFormat="1" x14ac:dyDescent="0.2">
      <c r="A140" s="257"/>
      <c r="B140" s="257"/>
      <c r="C140" s="257"/>
      <c r="D140" s="257"/>
      <c r="E140" s="257"/>
      <c r="F140" s="257" t="s">
        <v>30</v>
      </c>
      <c r="G140" s="257" t="s">
        <v>30</v>
      </c>
      <c r="H140" s="258"/>
      <c r="I140" s="259">
        <v>32</v>
      </c>
      <c r="J140" s="261" t="s">
        <v>13</v>
      </c>
      <c r="K140" s="260">
        <f>SUM(K141)</f>
        <v>80000</v>
      </c>
      <c r="L140" s="260">
        <v>0</v>
      </c>
      <c r="M140" s="222">
        <f>AVERAGE(L140/K140)*100</f>
        <v>0</v>
      </c>
      <c r="N140" s="224"/>
      <c r="O140" s="218"/>
      <c r="P140" s="218"/>
      <c r="Q140" s="218"/>
      <c r="R140" s="218"/>
    </row>
    <row r="141" spans="1:18" s="59" customFormat="1" x14ac:dyDescent="0.2">
      <c r="A141" s="257">
        <v>1</v>
      </c>
      <c r="B141" s="257"/>
      <c r="C141" s="257"/>
      <c r="D141" s="257"/>
      <c r="E141" s="257"/>
      <c r="F141" s="257" t="s">
        <v>30</v>
      </c>
      <c r="G141" s="257" t="s">
        <v>30</v>
      </c>
      <c r="H141" s="258"/>
      <c r="I141" s="259">
        <v>329</v>
      </c>
      <c r="J141" s="261" t="s">
        <v>348</v>
      </c>
      <c r="K141" s="260">
        <v>80000</v>
      </c>
      <c r="L141" s="260">
        <v>0</v>
      </c>
      <c r="M141" s="222">
        <f>AVERAGE(L141/K141)*100</f>
        <v>0</v>
      </c>
      <c r="N141" s="224"/>
      <c r="O141" s="218"/>
      <c r="P141" s="218"/>
      <c r="Q141" s="218"/>
      <c r="R141" s="218"/>
    </row>
    <row r="142" spans="1:18" s="6" customFormat="1" x14ac:dyDescent="0.2">
      <c r="A142" s="209"/>
      <c r="B142" s="209"/>
      <c r="C142" s="209"/>
      <c r="D142" s="209"/>
      <c r="E142" s="209"/>
      <c r="F142" s="209"/>
      <c r="G142" s="209"/>
      <c r="H142" s="114"/>
      <c r="I142" s="263" t="s">
        <v>438</v>
      </c>
      <c r="J142" s="264" t="s">
        <v>439</v>
      </c>
      <c r="K142" s="291"/>
      <c r="L142" s="291">
        <v>0</v>
      </c>
      <c r="M142" s="292"/>
      <c r="N142" s="360"/>
      <c r="O142" s="361"/>
      <c r="P142" s="361"/>
      <c r="Q142" s="361"/>
      <c r="R142" s="361"/>
    </row>
    <row r="143" spans="1:18" s="59" customFormat="1" x14ac:dyDescent="0.2">
      <c r="A143" s="252">
        <v>1</v>
      </c>
      <c r="B143" s="252"/>
      <c r="C143" s="252">
        <v>3</v>
      </c>
      <c r="D143" s="252"/>
      <c r="E143" s="252"/>
      <c r="F143" s="252"/>
      <c r="G143" s="252" t="s">
        <v>51</v>
      </c>
      <c r="H143" s="253" t="s">
        <v>343</v>
      </c>
      <c r="I143" s="253" t="s">
        <v>150</v>
      </c>
      <c r="J143" s="254" t="s">
        <v>151</v>
      </c>
      <c r="K143" s="255">
        <f>SUM(K144)</f>
        <v>1000000</v>
      </c>
      <c r="L143" s="255">
        <f t="shared" ref="L143" si="15">SUM(L144)</f>
        <v>612071.13</v>
      </c>
      <c r="M143" s="256">
        <f>AVERAGE(L143/K143)*100</f>
        <v>61.207113</v>
      </c>
      <c r="N143" s="224"/>
      <c r="O143" s="218"/>
      <c r="P143" s="218"/>
      <c r="Q143" s="218"/>
      <c r="R143" s="218"/>
    </row>
    <row r="144" spans="1:18" s="58" customFormat="1" x14ac:dyDescent="0.2">
      <c r="A144" s="257"/>
      <c r="B144" s="257"/>
      <c r="C144" s="257"/>
      <c r="D144" s="257"/>
      <c r="E144" s="257"/>
      <c r="F144" s="257" t="s">
        <v>30</v>
      </c>
      <c r="G144" s="257" t="s">
        <v>30</v>
      </c>
      <c r="H144" s="258"/>
      <c r="I144" s="259">
        <v>32</v>
      </c>
      <c r="J144" s="261" t="s">
        <v>13</v>
      </c>
      <c r="K144" s="260">
        <f>SUM(K145)</f>
        <v>1000000</v>
      </c>
      <c r="L144" s="260">
        <v>612071.13</v>
      </c>
      <c r="M144" s="222">
        <f>AVERAGE(L144/K144)*100</f>
        <v>61.207113</v>
      </c>
      <c r="N144" s="212"/>
      <c r="O144" s="219"/>
      <c r="P144" s="219"/>
      <c r="Q144" s="219"/>
      <c r="R144" s="219"/>
    </row>
    <row r="145" spans="1:18" s="58" customFormat="1" x14ac:dyDescent="0.2">
      <c r="A145" s="257">
        <v>1</v>
      </c>
      <c r="B145" s="257"/>
      <c r="C145" s="257">
        <v>3</v>
      </c>
      <c r="D145" s="257"/>
      <c r="E145" s="257"/>
      <c r="F145" s="257"/>
      <c r="G145" s="257" t="s">
        <v>30</v>
      </c>
      <c r="H145" s="258"/>
      <c r="I145" s="259">
        <v>323</v>
      </c>
      <c r="J145" s="261" t="s">
        <v>16</v>
      </c>
      <c r="K145" s="260">
        <v>1000000</v>
      </c>
      <c r="L145" s="260">
        <v>612071.13</v>
      </c>
      <c r="M145" s="222">
        <f>AVERAGE(L145/K145)*100</f>
        <v>61.207113</v>
      </c>
      <c r="N145" s="212"/>
      <c r="O145" s="219"/>
      <c r="P145" s="219"/>
      <c r="Q145" s="219"/>
      <c r="R145" s="219"/>
    </row>
    <row r="146" spans="1:18" s="4" customFormat="1" x14ac:dyDescent="0.2">
      <c r="A146" s="209"/>
      <c r="B146" s="209"/>
      <c r="C146" s="209"/>
      <c r="D146" s="209"/>
      <c r="E146" s="209"/>
      <c r="F146" s="209"/>
      <c r="G146" s="209"/>
      <c r="H146" s="114"/>
      <c r="I146" s="263" t="s">
        <v>472</v>
      </c>
      <c r="J146" s="264" t="s">
        <v>473</v>
      </c>
      <c r="K146" s="291"/>
      <c r="L146" s="291">
        <v>612071.13</v>
      </c>
      <c r="M146" s="292"/>
      <c r="N146" s="5"/>
      <c r="O146" s="220"/>
      <c r="P146" s="220"/>
      <c r="Q146" s="220"/>
      <c r="R146" s="220"/>
    </row>
    <row r="147" spans="1:18" s="58" customFormat="1" x14ac:dyDescent="0.2">
      <c r="A147" s="252"/>
      <c r="B147" s="252"/>
      <c r="C147" s="252">
        <v>3</v>
      </c>
      <c r="D147" s="252">
        <v>4</v>
      </c>
      <c r="E147" s="252"/>
      <c r="F147" s="252" t="s">
        <v>51</v>
      </c>
      <c r="G147" s="252" t="s">
        <v>51</v>
      </c>
      <c r="H147" s="253" t="s">
        <v>343</v>
      </c>
      <c r="I147" s="253" t="s">
        <v>152</v>
      </c>
      <c r="J147" s="254" t="s">
        <v>153</v>
      </c>
      <c r="K147" s="255">
        <f>SUM(K148)</f>
        <v>500000</v>
      </c>
      <c r="L147" s="255">
        <f t="shared" ref="L147" si="16">SUM(L148)</f>
        <v>262878</v>
      </c>
      <c r="M147" s="256">
        <f>AVERAGE(L147/K147)*100</f>
        <v>52.575600000000001</v>
      </c>
      <c r="N147" s="212"/>
      <c r="O147" s="219"/>
      <c r="P147" s="219"/>
      <c r="Q147" s="219"/>
      <c r="R147" s="219"/>
    </row>
    <row r="148" spans="1:18" s="58" customFormat="1" x14ac:dyDescent="0.2">
      <c r="A148" s="257"/>
      <c r="B148" s="257"/>
      <c r="C148" s="257"/>
      <c r="D148" s="257"/>
      <c r="E148" s="257"/>
      <c r="F148" s="257" t="s">
        <v>30</v>
      </c>
      <c r="G148" s="257" t="s">
        <v>30</v>
      </c>
      <c r="H148" s="258"/>
      <c r="I148" s="259">
        <v>32</v>
      </c>
      <c r="J148" s="261" t="s">
        <v>13</v>
      </c>
      <c r="K148" s="260">
        <f>SUM(K149)</f>
        <v>500000</v>
      </c>
      <c r="L148" s="260">
        <v>262878</v>
      </c>
      <c r="M148" s="222">
        <f>AVERAGE(L148/K148)*100</f>
        <v>52.575600000000001</v>
      </c>
      <c r="N148" s="212"/>
      <c r="O148" s="219"/>
      <c r="P148" s="219"/>
      <c r="Q148" s="219"/>
      <c r="R148" s="219"/>
    </row>
    <row r="149" spans="1:18" s="58" customFormat="1" x14ac:dyDescent="0.2">
      <c r="A149" s="257"/>
      <c r="B149" s="257"/>
      <c r="C149" s="257">
        <v>3</v>
      </c>
      <c r="D149" s="257">
        <v>4</v>
      </c>
      <c r="E149" s="257"/>
      <c r="F149" s="257" t="s">
        <v>30</v>
      </c>
      <c r="G149" s="257" t="s">
        <v>30</v>
      </c>
      <c r="H149" s="258"/>
      <c r="I149" s="259">
        <v>323</v>
      </c>
      <c r="J149" s="261" t="s">
        <v>16</v>
      </c>
      <c r="K149" s="260">
        <v>500000</v>
      </c>
      <c r="L149" s="260">
        <v>262878</v>
      </c>
      <c r="M149" s="222">
        <f>AVERAGE(L149/K149)*100</f>
        <v>52.575600000000001</v>
      </c>
      <c r="N149" s="212"/>
      <c r="O149" s="219"/>
      <c r="P149" s="219"/>
      <c r="Q149" s="219"/>
      <c r="R149" s="219"/>
    </row>
    <row r="150" spans="1:18" s="4" customFormat="1" x14ac:dyDescent="0.2">
      <c r="A150" s="209"/>
      <c r="B150" s="209"/>
      <c r="C150" s="209"/>
      <c r="D150" s="209"/>
      <c r="E150" s="209"/>
      <c r="F150" s="209"/>
      <c r="G150" s="209"/>
      <c r="H150" s="114"/>
      <c r="I150" s="263" t="s">
        <v>472</v>
      </c>
      <c r="J150" s="264" t="s">
        <v>473</v>
      </c>
      <c r="K150" s="291"/>
      <c r="L150" s="291">
        <v>262878</v>
      </c>
      <c r="M150" s="292"/>
      <c r="N150" s="5"/>
      <c r="O150" s="220"/>
      <c r="P150" s="220"/>
      <c r="Q150" s="220"/>
      <c r="R150" s="220"/>
    </row>
    <row r="151" spans="1:18" s="58" customFormat="1" x14ac:dyDescent="0.2">
      <c r="A151" s="252">
        <v>1</v>
      </c>
      <c r="B151" s="252"/>
      <c r="C151" s="252"/>
      <c r="D151" s="252"/>
      <c r="E151" s="252"/>
      <c r="F151" s="252" t="s">
        <v>51</v>
      </c>
      <c r="G151" s="252" t="s">
        <v>51</v>
      </c>
      <c r="H151" s="253" t="s">
        <v>79</v>
      </c>
      <c r="I151" s="253" t="s">
        <v>154</v>
      </c>
      <c r="J151" s="254" t="s">
        <v>155</v>
      </c>
      <c r="K151" s="255">
        <f>SUM(K152)</f>
        <v>20000</v>
      </c>
      <c r="L151" s="255">
        <f t="shared" ref="L151" si="17">SUM(L152)</f>
        <v>10855</v>
      </c>
      <c r="M151" s="256">
        <f>AVERAGE(L151/K151)*100</f>
        <v>54.274999999999999</v>
      </c>
      <c r="N151" s="212"/>
      <c r="O151" s="219"/>
      <c r="P151" s="219"/>
      <c r="Q151" s="219"/>
      <c r="R151" s="219"/>
    </row>
    <row r="152" spans="1:18" s="58" customFormat="1" x14ac:dyDescent="0.2">
      <c r="A152" s="257"/>
      <c r="B152" s="257"/>
      <c r="C152" s="257"/>
      <c r="D152" s="257"/>
      <c r="E152" s="257"/>
      <c r="F152" s="257" t="s">
        <v>30</v>
      </c>
      <c r="G152" s="257" t="s">
        <v>30</v>
      </c>
      <c r="H152" s="258"/>
      <c r="I152" s="259">
        <v>32</v>
      </c>
      <c r="J152" s="261" t="s">
        <v>13</v>
      </c>
      <c r="K152" s="260">
        <f>SUM(K153)</f>
        <v>20000</v>
      </c>
      <c r="L152" s="260">
        <v>10855</v>
      </c>
      <c r="M152" s="222">
        <f>AVERAGE(L152/K152)*100</f>
        <v>54.274999999999999</v>
      </c>
      <c r="N152" s="212"/>
      <c r="O152" s="219"/>
      <c r="P152" s="219"/>
      <c r="Q152" s="219"/>
      <c r="R152" s="219"/>
    </row>
    <row r="153" spans="1:18" s="58" customFormat="1" x14ac:dyDescent="0.2">
      <c r="A153" s="257">
        <v>1</v>
      </c>
      <c r="B153" s="257"/>
      <c r="C153" s="257"/>
      <c r="D153" s="257"/>
      <c r="E153" s="257"/>
      <c r="F153" s="257" t="s">
        <v>30</v>
      </c>
      <c r="G153" s="257" t="s">
        <v>30</v>
      </c>
      <c r="H153" s="258"/>
      <c r="I153" s="259">
        <v>323</v>
      </c>
      <c r="J153" s="261" t="s">
        <v>16</v>
      </c>
      <c r="K153" s="260">
        <v>20000</v>
      </c>
      <c r="L153" s="260">
        <v>10855</v>
      </c>
      <c r="M153" s="222">
        <f>AVERAGE(L153/K153)*100</f>
        <v>54.274999999999999</v>
      </c>
      <c r="N153" s="212"/>
      <c r="O153" s="219"/>
      <c r="P153" s="219"/>
      <c r="Q153" s="219"/>
      <c r="R153" s="219"/>
    </row>
    <row r="154" spans="1:18" s="4" customFormat="1" x14ac:dyDescent="0.2">
      <c r="A154" s="209"/>
      <c r="B154" s="209"/>
      <c r="C154" s="209"/>
      <c r="D154" s="209"/>
      <c r="E154" s="209"/>
      <c r="F154" s="209"/>
      <c r="G154" s="209"/>
      <c r="H154" s="114"/>
      <c r="I154" s="263" t="s">
        <v>472</v>
      </c>
      <c r="J154" s="264" t="s">
        <v>473</v>
      </c>
      <c r="K154" s="291"/>
      <c r="L154" s="291">
        <v>10855</v>
      </c>
      <c r="M154" s="292"/>
      <c r="N154" s="5"/>
      <c r="O154" s="220"/>
      <c r="P154" s="220"/>
      <c r="Q154" s="220"/>
      <c r="R154" s="220"/>
    </row>
    <row r="155" spans="1:18" s="58" customFormat="1" x14ac:dyDescent="0.2">
      <c r="A155" s="252">
        <v>1</v>
      </c>
      <c r="B155" s="252"/>
      <c r="C155" s="252"/>
      <c r="D155" s="252"/>
      <c r="E155" s="252"/>
      <c r="F155" s="252" t="s">
        <v>51</v>
      </c>
      <c r="G155" s="252" t="s">
        <v>51</v>
      </c>
      <c r="H155" s="253" t="s">
        <v>400</v>
      </c>
      <c r="I155" s="253" t="s">
        <v>156</v>
      </c>
      <c r="J155" s="254" t="s">
        <v>157</v>
      </c>
      <c r="K155" s="255">
        <f>SUM(K156)</f>
        <v>250000</v>
      </c>
      <c r="L155" s="255">
        <f t="shared" ref="L155" si="18">SUM(L156)</f>
        <v>9800</v>
      </c>
      <c r="M155" s="256">
        <f>AVERAGE(L155/K155)*100</f>
        <v>3.92</v>
      </c>
      <c r="N155" s="212"/>
      <c r="O155" s="219"/>
      <c r="P155" s="219"/>
      <c r="Q155" s="219"/>
      <c r="R155" s="219"/>
    </row>
    <row r="156" spans="1:18" s="58" customFormat="1" x14ac:dyDescent="0.2">
      <c r="A156" s="257"/>
      <c r="B156" s="257"/>
      <c r="C156" s="257"/>
      <c r="D156" s="257"/>
      <c r="E156" s="257"/>
      <c r="F156" s="257" t="s">
        <v>30</v>
      </c>
      <c r="G156" s="257" t="s">
        <v>30</v>
      </c>
      <c r="H156" s="258"/>
      <c r="I156" s="259">
        <v>32</v>
      </c>
      <c r="J156" s="261" t="s">
        <v>13</v>
      </c>
      <c r="K156" s="260">
        <f>SUM(K157)</f>
        <v>250000</v>
      </c>
      <c r="L156" s="260">
        <v>9800</v>
      </c>
      <c r="M156" s="222">
        <f>AVERAGE(L156/K156)*100</f>
        <v>3.92</v>
      </c>
      <c r="N156" s="212"/>
      <c r="O156" s="219"/>
      <c r="P156" s="219"/>
      <c r="Q156" s="219"/>
      <c r="R156" s="219"/>
    </row>
    <row r="157" spans="1:18" s="58" customFormat="1" x14ac:dyDescent="0.2">
      <c r="A157" s="257">
        <v>1</v>
      </c>
      <c r="B157" s="257"/>
      <c r="C157" s="257"/>
      <c r="D157" s="257"/>
      <c r="E157" s="257"/>
      <c r="F157" s="257" t="s">
        <v>30</v>
      </c>
      <c r="G157" s="257" t="s">
        <v>30</v>
      </c>
      <c r="H157" s="258"/>
      <c r="I157" s="259">
        <v>323</v>
      </c>
      <c r="J157" s="261" t="s">
        <v>16</v>
      </c>
      <c r="K157" s="260">
        <v>250000</v>
      </c>
      <c r="L157" s="260">
        <v>9800</v>
      </c>
      <c r="M157" s="222">
        <f>AVERAGE(L157/K157)*100</f>
        <v>3.92</v>
      </c>
      <c r="N157" s="212"/>
      <c r="O157" s="219"/>
      <c r="P157" s="219"/>
      <c r="Q157" s="219"/>
      <c r="R157" s="219"/>
    </row>
    <row r="158" spans="1:18" s="4" customFormat="1" x14ac:dyDescent="0.2">
      <c r="A158" s="209"/>
      <c r="B158" s="209"/>
      <c r="C158" s="209"/>
      <c r="D158" s="209"/>
      <c r="E158" s="209"/>
      <c r="F158" s="209"/>
      <c r="G158" s="209"/>
      <c r="H158" s="114"/>
      <c r="I158" s="263" t="s">
        <v>472</v>
      </c>
      <c r="J158" s="264" t="s">
        <v>473</v>
      </c>
      <c r="K158" s="291"/>
      <c r="L158" s="291">
        <v>9800</v>
      </c>
      <c r="M158" s="292"/>
      <c r="N158" s="5"/>
      <c r="O158" s="220"/>
      <c r="P158" s="220"/>
      <c r="Q158" s="220"/>
      <c r="R158" s="220"/>
    </row>
    <row r="159" spans="1:18" s="58" customFormat="1" x14ac:dyDescent="0.2">
      <c r="A159" s="252">
        <v>1</v>
      </c>
      <c r="B159" s="252"/>
      <c r="C159" s="252">
        <v>3</v>
      </c>
      <c r="D159" s="252"/>
      <c r="E159" s="252"/>
      <c r="F159" s="252" t="s">
        <v>51</v>
      </c>
      <c r="G159" s="252" t="s">
        <v>51</v>
      </c>
      <c r="H159" s="253" t="s">
        <v>343</v>
      </c>
      <c r="I159" s="253" t="s">
        <v>158</v>
      </c>
      <c r="J159" s="254" t="s">
        <v>159</v>
      </c>
      <c r="K159" s="255">
        <f>SUM(K160)</f>
        <v>35000</v>
      </c>
      <c r="L159" s="255">
        <f t="shared" ref="L159" si="19">SUM(L160)</f>
        <v>3911.91</v>
      </c>
      <c r="M159" s="256">
        <f>AVERAGE(L159/K159)*100</f>
        <v>11.176885714285714</v>
      </c>
      <c r="N159" s="212"/>
      <c r="O159" s="219"/>
      <c r="P159" s="219"/>
      <c r="Q159" s="219"/>
      <c r="R159" s="219"/>
    </row>
    <row r="160" spans="1:18" s="58" customFormat="1" x14ac:dyDescent="0.2">
      <c r="A160" s="257"/>
      <c r="B160" s="257"/>
      <c r="C160" s="257"/>
      <c r="D160" s="257"/>
      <c r="E160" s="257"/>
      <c r="F160" s="257" t="s">
        <v>30</v>
      </c>
      <c r="G160" s="257" t="s">
        <v>30</v>
      </c>
      <c r="H160" s="258"/>
      <c r="I160" s="259">
        <v>32</v>
      </c>
      <c r="J160" s="261" t="s">
        <v>13</v>
      </c>
      <c r="K160" s="260">
        <f>SUM(K161)</f>
        <v>35000</v>
      </c>
      <c r="L160" s="260">
        <v>3911.91</v>
      </c>
      <c r="M160" s="222">
        <f>AVERAGE(L160/K160)*100</f>
        <v>11.176885714285714</v>
      </c>
      <c r="N160" s="212"/>
      <c r="O160" s="219"/>
      <c r="P160" s="219"/>
      <c r="Q160" s="219"/>
      <c r="R160" s="219"/>
    </row>
    <row r="161" spans="1:18" s="58" customFormat="1" x14ac:dyDescent="0.2">
      <c r="A161" s="257">
        <v>1</v>
      </c>
      <c r="B161" s="257"/>
      <c r="C161" s="257">
        <v>3</v>
      </c>
      <c r="D161" s="257"/>
      <c r="E161" s="257"/>
      <c r="F161" s="257" t="s">
        <v>30</v>
      </c>
      <c r="G161" s="257" t="s">
        <v>30</v>
      </c>
      <c r="H161" s="258"/>
      <c r="I161" s="259">
        <v>323</v>
      </c>
      <c r="J161" s="261" t="s">
        <v>16</v>
      </c>
      <c r="K161" s="260">
        <v>35000</v>
      </c>
      <c r="L161" s="260">
        <v>3911.91</v>
      </c>
      <c r="M161" s="222">
        <f>AVERAGE(L161/K161)*100</f>
        <v>11.176885714285714</v>
      </c>
      <c r="N161" s="212"/>
      <c r="O161" s="219"/>
      <c r="P161" s="219"/>
      <c r="Q161" s="219"/>
      <c r="R161" s="219"/>
    </row>
    <row r="162" spans="1:18" s="4" customFormat="1" x14ac:dyDescent="0.2">
      <c r="A162" s="209"/>
      <c r="B162" s="209"/>
      <c r="C162" s="209"/>
      <c r="D162" s="209"/>
      <c r="E162" s="209"/>
      <c r="F162" s="209"/>
      <c r="G162" s="209"/>
      <c r="H162" s="114"/>
      <c r="I162" s="263" t="s">
        <v>472</v>
      </c>
      <c r="J162" s="264" t="s">
        <v>473</v>
      </c>
      <c r="K162" s="291"/>
      <c r="L162" s="291">
        <v>3911.91</v>
      </c>
      <c r="M162" s="292"/>
      <c r="N162" s="5"/>
      <c r="O162" s="220"/>
      <c r="P162" s="220"/>
      <c r="Q162" s="220"/>
      <c r="R162" s="220"/>
    </row>
    <row r="163" spans="1:18" s="58" customFormat="1" x14ac:dyDescent="0.2">
      <c r="A163" s="252">
        <v>1</v>
      </c>
      <c r="B163" s="252"/>
      <c r="C163" s="252"/>
      <c r="D163" s="252"/>
      <c r="E163" s="252"/>
      <c r="F163" s="252" t="s">
        <v>51</v>
      </c>
      <c r="G163" s="252" t="s">
        <v>51</v>
      </c>
      <c r="H163" s="253" t="s">
        <v>343</v>
      </c>
      <c r="I163" s="253" t="s">
        <v>370</v>
      </c>
      <c r="J163" s="254" t="s">
        <v>371</v>
      </c>
      <c r="K163" s="255">
        <f>SUM(K164)</f>
        <v>5000</v>
      </c>
      <c r="L163" s="255">
        <f t="shared" ref="L163" si="20">SUM(L164)</f>
        <v>4000</v>
      </c>
      <c r="M163" s="256">
        <f>AVERAGE(L163/K163)*100</f>
        <v>80</v>
      </c>
      <c r="N163" s="212"/>
      <c r="O163" s="219"/>
      <c r="P163" s="219"/>
      <c r="Q163" s="219"/>
      <c r="R163" s="219"/>
    </row>
    <row r="164" spans="1:18" s="58" customFormat="1" x14ac:dyDescent="0.2">
      <c r="A164" s="257"/>
      <c r="B164" s="257"/>
      <c r="C164" s="257"/>
      <c r="D164" s="257"/>
      <c r="E164" s="257"/>
      <c r="F164" s="257"/>
      <c r="G164" s="257"/>
      <c r="H164" s="258"/>
      <c r="I164" s="259">
        <v>32</v>
      </c>
      <c r="J164" s="261" t="s">
        <v>13</v>
      </c>
      <c r="K164" s="260">
        <f>SUM(K165)</f>
        <v>5000</v>
      </c>
      <c r="L164" s="260">
        <v>4000</v>
      </c>
      <c r="M164" s="222">
        <f>AVERAGE(L164/K164)*100</f>
        <v>80</v>
      </c>
      <c r="N164" s="212"/>
      <c r="O164" s="219"/>
      <c r="P164" s="219"/>
      <c r="Q164" s="219"/>
      <c r="R164" s="219"/>
    </row>
    <row r="165" spans="1:18" s="58" customFormat="1" x14ac:dyDescent="0.2">
      <c r="A165" s="257">
        <v>1</v>
      </c>
      <c r="B165" s="257"/>
      <c r="C165" s="257"/>
      <c r="D165" s="257"/>
      <c r="E165" s="257"/>
      <c r="F165" s="257"/>
      <c r="G165" s="257"/>
      <c r="H165" s="258"/>
      <c r="I165" s="259">
        <v>323</v>
      </c>
      <c r="J165" s="261" t="s">
        <v>16</v>
      </c>
      <c r="K165" s="260">
        <v>5000</v>
      </c>
      <c r="L165" s="260">
        <v>4000</v>
      </c>
      <c r="M165" s="222">
        <f>AVERAGE(L165/K165)*100</f>
        <v>80</v>
      </c>
      <c r="N165" s="212"/>
      <c r="O165" s="219"/>
      <c r="P165" s="219"/>
      <c r="Q165" s="219"/>
      <c r="R165" s="219"/>
    </row>
    <row r="166" spans="1:18" s="4" customFormat="1" x14ac:dyDescent="0.2">
      <c r="A166" s="209"/>
      <c r="B166" s="209"/>
      <c r="C166" s="209"/>
      <c r="D166" s="209"/>
      <c r="E166" s="209"/>
      <c r="F166" s="209"/>
      <c r="G166" s="209"/>
      <c r="H166" s="114"/>
      <c r="I166" s="263" t="s">
        <v>472</v>
      </c>
      <c r="J166" s="264" t="s">
        <v>473</v>
      </c>
      <c r="K166" s="291"/>
      <c r="L166" s="291">
        <v>4000</v>
      </c>
      <c r="M166" s="292"/>
      <c r="N166" s="5"/>
      <c r="O166" s="220"/>
      <c r="P166" s="220"/>
      <c r="Q166" s="220"/>
      <c r="R166" s="220"/>
    </row>
    <row r="167" spans="1:18" s="58" customFormat="1" x14ac:dyDescent="0.2">
      <c r="A167" s="268">
        <v>1</v>
      </c>
      <c r="B167" s="268"/>
      <c r="C167" s="268"/>
      <c r="D167" s="268"/>
      <c r="E167" s="268"/>
      <c r="F167" s="268" t="s">
        <v>51</v>
      </c>
      <c r="G167" s="268" t="s">
        <v>51</v>
      </c>
      <c r="H167" s="269"/>
      <c r="I167" s="270" t="s">
        <v>74</v>
      </c>
      <c r="J167" s="271" t="s">
        <v>160</v>
      </c>
      <c r="K167" s="272">
        <f>SUM(K168+K172+K176+K180)</f>
        <v>110000</v>
      </c>
      <c r="L167" s="272">
        <f>SUM(L168+L172+L176+L180)</f>
        <v>41184.400000000001</v>
      </c>
      <c r="M167" s="251">
        <f>AVERAGE(L167/K167)*100</f>
        <v>37.440363636363635</v>
      </c>
      <c r="N167" s="212"/>
      <c r="O167" s="219"/>
      <c r="P167" s="219"/>
      <c r="Q167" s="219"/>
      <c r="R167" s="219"/>
    </row>
    <row r="168" spans="1:18" s="59" customFormat="1" x14ac:dyDescent="0.2">
      <c r="A168" s="252">
        <v>1</v>
      </c>
      <c r="B168" s="252"/>
      <c r="C168" s="252"/>
      <c r="D168" s="252"/>
      <c r="E168" s="252"/>
      <c r="F168" s="252" t="s">
        <v>51</v>
      </c>
      <c r="G168" s="252" t="s">
        <v>51</v>
      </c>
      <c r="H168" s="253" t="s">
        <v>343</v>
      </c>
      <c r="I168" s="253" t="s">
        <v>75</v>
      </c>
      <c r="J168" s="254" t="s">
        <v>161</v>
      </c>
      <c r="K168" s="255">
        <f>SUM(K169)</f>
        <v>5000</v>
      </c>
      <c r="L168" s="255">
        <f t="shared" ref="L168" si="21">SUM(L169)</f>
        <v>0</v>
      </c>
      <c r="M168" s="256">
        <f>AVERAGE(L168/K168)*100</f>
        <v>0</v>
      </c>
      <c r="N168" s="224"/>
      <c r="O168" s="218"/>
      <c r="P168" s="218"/>
      <c r="Q168" s="218"/>
      <c r="R168" s="218"/>
    </row>
    <row r="169" spans="1:18" s="58" customFormat="1" x14ac:dyDescent="0.2">
      <c r="A169" s="257"/>
      <c r="B169" s="257"/>
      <c r="C169" s="257"/>
      <c r="D169" s="257"/>
      <c r="E169" s="257"/>
      <c r="F169" s="257" t="s">
        <v>30</v>
      </c>
      <c r="G169" s="257" t="s">
        <v>30</v>
      </c>
      <c r="H169" s="258"/>
      <c r="I169" s="259">
        <v>32</v>
      </c>
      <c r="J169" s="261" t="s">
        <v>13</v>
      </c>
      <c r="K169" s="260">
        <f>SUM(K170)</f>
        <v>5000</v>
      </c>
      <c r="L169" s="260">
        <v>0</v>
      </c>
      <c r="M169" s="222">
        <f>AVERAGE(L169/K169)*100</f>
        <v>0</v>
      </c>
      <c r="N169" s="212"/>
      <c r="O169" s="219"/>
      <c r="P169" s="219"/>
      <c r="Q169" s="219"/>
      <c r="R169" s="219"/>
    </row>
    <row r="170" spans="1:18" s="58" customFormat="1" x14ac:dyDescent="0.2">
      <c r="A170" s="257">
        <v>1</v>
      </c>
      <c r="B170" s="257"/>
      <c r="C170" s="257"/>
      <c r="D170" s="257"/>
      <c r="E170" s="257"/>
      <c r="F170" s="257" t="s">
        <v>30</v>
      </c>
      <c r="G170" s="257" t="s">
        <v>30</v>
      </c>
      <c r="H170" s="258"/>
      <c r="I170" s="259">
        <v>329</v>
      </c>
      <c r="J170" s="261" t="s">
        <v>348</v>
      </c>
      <c r="K170" s="260">
        <v>5000</v>
      </c>
      <c r="L170" s="260">
        <v>0</v>
      </c>
      <c r="M170" s="222">
        <f>AVERAGE(L170/K170)*100</f>
        <v>0</v>
      </c>
      <c r="N170" s="212"/>
      <c r="O170" s="219"/>
      <c r="P170" s="219"/>
      <c r="Q170" s="219"/>
      <c r="R170" s="219"/>
    </row>
    <row r="171" spans="1:18" s="4" customFormat="1" x14ac:dyDescent="0.2">
      <c r="A171" s="209"/>
      <c r="B171" s="209"/>
      <c r="C171" s="209"/>
      <c r="D171" s="209"/>
      <c r="E171" s="209"/>
      <c r="F171" s="209"/>
      <c r="G171" s="209"/>
      <c r="H171" s="114"/>
      <c r="I171" s="263" t="s">
        <v>438</v>
      </c>
      <c r="J171" s="264" t="s">
        <v>439</v>
      </c>
      <c r="K171" s="291"/>
      <c r="L171" s="291">
        <v>0</v>
      </c>
      <c r="M171" s="292"/>
      <c r="N171" s="5"/>
      <c r="O171" s="220"/>
      <c r="P171" s="220"/>
      <c r="Q171" s="220"/>
      <c r="R171" s="220"/>
    </row>
    <row r="172" spans="1:18" s="58" customFormat="1" x14ac:dyDescent="0.2">
      <c r="A172" s="252">
        <v>1</v>
      </c>
      <c r="B172" s="252"/>
      <c r="C172" s="252"/>
      <c r="D172" s="252"/>
      <c r="E172" s="252"/>
      <c r="F172" s="252" t="s">
        <v>51</v>
      </c>
      <c r="G172" s="252" t="s">
        <v>51</v>
      </c>
      <c r="H172" s="253" t="s">
        <v>343</v>
      </c>
      <c r="I172" s="253" t="s">
        <v>76</v>
      </c>
      <c r="J172" s="254" t="s">
        <v>162</v>
      </c>
      <c r="K172" s="255">
        <f>SUM(K173)</f>
        <v>20000</v>
      </c>
      <c r="L172" s="255">
        <f t="shared" ref="L172" si="22">SUM(L173)</f>
        <v>0</v>
      </c>
      <c r="M172" s="256">
        <f>AVERAGE(L172/K172)*100</f>
        <v>0</v>
      </c>
      <c r="N172" s="212"/>
      <c r="O172" s="219"/>
      <c r="P172" s="219"/>
      <c r="Q172" s="219"/>
      <c r="R172" s="219"/>
    </row>
    <row r="173" spans="1:18" s="58" customFormat="1" x14ac:dyDescent="0.2">
      <c r="A173" s="257"/>
      <c r="B173" s="257"/>
      <c r="C173" s="257"/>
      <c r="D173" s="257"/>
      <c r="E173" s="257"/>
      <c r="F173" s="257" t="s">
        <v>30</v>
      </c>
      <c r="G173" s="257" t="s">
        <v>30</v>
      </c>
      <c r="H173" s="258"/>
      <c r="I173" s="259">
        <v>32</v>
      </c>
      <c r="J173" s="261" t="s">
        <v>13</v>
      </c>
      <c r="K173" s="260">
        <f>SUM(K174)</f>
        <v>20000</v>
      </c>
      <c r="L173" s="260">
        <v>0</v>
      </c>
      <c r="M173" s="222">
        <f>AVERAGE(L173/K173)*100</f>
        <v>0</v>
      </c>
      <c r="N173" s="212"/>
      <c r="O173" s="219"/>
      <c r="P173" s="219"/>
      <c r="Q173" s="219"/>
      <c r="R173" s="219"/>
    </row>
    <row r="174" spans="1:18" s="58" customFormat="1" x14ac:dyDescent="0.2">
      <c r="A174" s="257">
        <v>1</v>
      </c>
      <c r="B174" s="257"/>
      <c r="C174" s="257"/>
      <c r="D174" s="257"/>
      <c r="E174" s="257"/>
      <c r="F174" s="257" t="s">
        <v>30</v>
      </c>
      <c r="G174" s="257" t="s">
        <v>30</v>
      </c>
      <c r="H174" s="258"/>
      <c r="I174" s="259">
        <v>323</v>
      </c>
      <c r="J174" s="261" t="s">
        <v>16</v>
      </c>
      <c r="K174" s="260">
        <v>20000</v>
      </c>
      <c r="L174" s="260">
        <v>0</v>
      </c>
      <c r="M174" s="222">
        <f>AVERAGE(L174/K174)*100</f>
        <v>0</v>
      </c>
      <c r="N174" s="212"/>
      <c r="O174" s="219"/>
      <c r="P174" s="219"/>
      <c r="Q174" s="219"/>
      <c r="R174" s="219"/>
    </row>
    <row r="175" spans="1:18" s="4" customFormat="1" x14ac:dyDescent="0.2">
      <c r="A175" s="209"/>
      <c r="B175" s="209"/>
      <c r="C175" s="209"/>
      <c r="D175" s="209"/>
      <c r="E175" s="209"/>
      <c r="F175" s="209"/>
      <c r="G175" s="209"/>
      <c r="H175" s="114"/>
      <c r="I175" s="263" t="s">
        <v>448</v>
      </c>
      <c r="J175" s="264" t="s">
        <v>449</v>
      </c>
      <c r="K175" s="291"/>
      <c r="L175" s="291">
        <v>0</v>
      </c>
      <c r="M175" s="292"/>
      <c r="N175" s="5"/>
      <c r="O175" s="220"/>
      <c r="P175" s="220"/>
      <c r="Q175" s="220"/>
      <c r="R175" s="220"/>
    </row>
    <row r="176" spans="1:18" s="59" customFormat="1" x14ac:dyDescent="0.2">
      <c r="A176" s="252">
        <v>1</v>
      </c>
      <c r="B176" s="252"/>
      <c r="C176" s="252"/>
      <c r="D176" s="252"/>
      <c r="E176" s="252"/>
      <c r="F176" s="252" t="s">
        <v>51</v>
      </c>
      <c r="G176" s="252" t="s">
        <v>51</v>
      </c>
      <c r="H176" s="253" t="s">
        <v>343</v>
      </c>
      <c r="I176" s="253" t="s">
        <v>78</v>
      </c>
      <c r="J176" s="254" t="s">
        <v>163</v>
      </c>
      <c r="K176" s="255">
        <f>SUM(K177)</f>
        <v>80000</v>
      </c>
      <c r="L176" s="255">
        <f t="shared" ref="L176" si="23">SUM(L177)</f>
        <v>40000</v>
      </c>
      <c r="M176" s="256">
        <f>AVERAGE(L176/K176)*100</f>
        <v>50</v>
      </c>
      <c r="N176" s="224"/>
      <c r="O176" s="218"/>
      <c r="P176" s="218"/>
      <c r="Q176" s="218"/>
      <c r="R176" s="218"/>
    </row>
    <row r="177" spans="1:18" s="58" customFormat="1" x14ac:dyDescent="0.2">
      <c r="A177" s="257"/>
      <c r="B177" s="257"/>
      <c r="C177" s="257"/>
      <c r="D177" s="257"/>
      <c r="E177" s="257"/>
      <c r="F177" s="257" t="s">
        <v>30</v>
      </c>
      <c r="G177" s="257" t="s">
        <v>30</v>
      </c>
      <c r="H177" s="258"/>
      <c r="I177" s="259">
        <v>32</v>
      </c>
      <c r="J177" s="261" t="s">
        <v>13</v>
      </c>
      <c r="K177" s="260">
        <f>SUM(K178)</f>
        <v>80000</v>
      </c>
      <c r="L177" s="260">
        <v>40000</v>
      </c>
      <c r="M177" s="222">
        <f>AVERAGE(L177/K177)*100</f>
        <v>50</v>
      </c>
      <c r="N177" s="212"/>
      <c r="O177" s="219"/>
      <c r="P177" s="219"/>
      <c r="Q177" s="219"/>
      <c r="R177" s="219"/>
    </row>
    <row r="178" spans="1:18" s="58" customFormat="1" x14ac:dyDescent="0.2">
      <c r="A178" s="257">
        <v>1</v>
      </c>
      <c r="B178" s="257"/>
      <c r="C178" s="257"/>
      <c r="D178" s="257"/>
      <c r="E178" s="257"/>
      <c r="F178" s="257" t="s">
        <v>30</v>
      </c>
      <c r="G178" s="257" t="s">
        <v>30</v>
      </c>
      <c r="H178" s="258"/>
      <c r="I178" s="259">
        <v>323</v>
      </c>
      <c r="J178" s="261" t="s">
        <v>16</v>
      </c>
      <c r="K178" s="260">
        <v>80000</v>
      </c>
      <c r="L178" s="260">
        <v>40000</v>
      </c>
      <c r="M178" s="222">
        <f>AVERAGE(L178/K178)*100</f>
        <v>50</v>
      </c>
      <c r="N178" s="212"/>
      <c r="O178" s="219"/>
      <c r="P178" s="219"/>
      <c r="Q178" s="219"/>
      <c r="R178" s="219"/>
    </row>
    <row r="179" spans="1:18" s="4" customFormat="1" x14ac:dyDescent="0.2">
      <c r="A179" s="209"/>
      <c r="B179" s="209"/>
      <c r="C179" s="209"/>
      <c r="D179" s="209"/>
      <c r="E179" s="209"/>
      <c r="F179" s="209"/>
      <c r="G179" s="209"/>
      <c r="H179" s="114"/>
      <c r="I179" s="263" t="s">
        <v>448</v>
      </c>
      <c r="J179" s="264" t="s">
        <v>449</v>
      </c>
      <c r="K179" s="291"/>
      <c r="L179" s="291">
        <v>40000</v>
      </c>
      <c r="M179" s="292"/>
      <c r="N179" s="5"/>
      <c r="O179" s="220"/>
      <c r="P179" s="220"/>
      <c r="Q179" s="220"/>
      <c r="R179" s="220"/>
    </row>
    <row r="180" spans="1:18" s="59" customFormat="1" x14ac:dyDescent="0.2">
      <c r="A180" s="252">
        <v>1</v>
      </c>
      <c r="B180" s="252"/>
      <c r="C180" s="252"/>
      <c r="D180" s="252"/>
      <c r="E180" s="252"/>
      <c r="F180" s="252" t="s">
        <v>51</v>
      </c>
      <c r="G180" s="252" t="s">
        <v>51</v>
      </c>
      <c r="H180" s="253" t="s">
        <v>343</v>
      </c>
      <c r="I180" s="253" t="s">
        <v>80</v>
      </c>
      <c r="J180" s="254" t="s">
        <v>164</v>
      </c>
      <c r="K180" s="255">
        <f>SUM(K181)</f>
        <v>5000</v>
      </c>
      <c r="L180" s="255">
        <f t="shared" ref="L180" si="24">SUM(L181)</f>
        <v>1184.4000000000001</v>
      </c>
      <c r="M180" s="256">
        <f>AVERAGE(L180/K180)*100</f>
        <v>23.688000000000002</v>
      </c>
      <c r="N180" s="224"/>
      <c r="O180" s="218"/>
      <c r="P180" s="218"/>
      <c r="Q180" s="218"/>
      <c r="R180" s="218"/>
    </row>
    <row r="181" spans="1:18" s="59" customFormat="1" x14ac:dyDescent="0.2">
      <c r="A181" s="257"/>
      <c r="B181" s="257"/>
      <c r="C181" s="257"/>
      <c r="D181" s="257"/>
      <c r="E181" s="257"/>
      <c r="F181" s="257" t="s">
        <v>30</v>
      </c>
      <c r="G181" s="257" t="s">
        <v>30</v>
      </c>
      <c r="H181" s="258"/>
      <c r="I181" s="259">
        <v>32</v>
      </c>
      <c r="J181" s="261" t="s">
        <v>13</v>
      </c>
      <c r="K181" s="260">
        <f>SUM(K182)</f>
        <v>5000</v>
      </c>
      <c r="L181" s="260">
        <v>1184.4000000000001</v>
      </c>
      <c r="M181" s="222">
        <f>AVERAGE(L181/K181)*100</f>
        <v>23.688000000000002</v>
      </c>
      <c r="N181" s="224"/>
      <c r="O181" s="218"/>
      <c r="P181" s="218"/>
      <c r="Q181" s="218"/>
      <c r="R181" s="218"/>
    </row>
    <row r="182" spans="1:18" s="59" customFormat="1" x14ac:dyDescent="0.2">
      <c r="A182" s="257">
        <v>1</v>
      </c>
      <c r="B182" s="257"/>
      <c r="C182" s="257"/>
      <c r="D182" s="257"/>
      <c r="E182" s="257"/>
      <c r="F182" s="257" t="s">
        <v>30</v>
      </c>
      <c r="G182" s="257" t="s">
        <v>30</v>
      </c>
      <c r="H182" s="258"/>
      <c r="I182" s="259">
        <v>323</v>
      </c>
      <c r="J182" s="261" t="s">
        <v>16</v>
      </c>
      <c r="K182" s="260">
        <v>5000</v>
      </c>
      <c r="L182" s="260">
        <v>1184.4000000000001</v>
      </c>
      <c r="M182" s="222">
        <f>AVERAGE(L182/K182)*100</f>
        <v>23.688000000000002</v>
      </c>
      <c r="N182" s="224"/>
      <c r="O182" s="218"/>
      <c r="P182" s="218"/>
      <c r="Q182" s="218"/>
      <c r="R182" s="218"/>
    </row>
    <row r="183" spans="1:18" s="6" customFormat="1" x14ac:dyDescent="0.2">
      <c r="A183" s="209"/>
      <c r="B183" s="209"/>
      <c r="C183" s="209"/>
      <c r="D183" s="209"/>
      <c r="E183" s="209"/>
      <c r="F183" s="209"/>
      <c r="G183" s="209"/>
      <c r="H183" s="114"/>
      <c r="I183" s="263" t="s">
        <v>448</v>
      </c>
      <c r="J183" s="264" t="s">
        <v>449</v>
      </c>
      <c r="K183" s="291"/>
      <c r="L183" s="291">
        <v>1184.4000000000001</v>
      </c>
      <c r="M183" s="292"/>
      <c r="N183" s="360"/>
      <c r="O183" s="361"/>
      <c r="P183" s="361"/>
      <c r="Q183" s="361"/>
      <c r="R183" s="361"/>
    </row>
    <row r="184" spans="1:18" s="58" customFormat="1" x14ac:dyDescent="0.2">
      <c r="A184" s="268">
        <v>1</v>
      </c>
      <c r="B184" s="268"/>
      <c r="C184" s="268"/>
      <c r="D184" s="268"/>
      <c r="E184" s="268"/>
      <c r="F184" s="268"/>
      <c r="G184" s="268"/>
      <c r="H184" s="269"/>
      <c r="I184" s="270" t="s">
        <v>81</v>
      </c>
      <c r="J184" s="271" t="s">
        <v>166</v>
      </c>
      <c r="K184" s="272">
        <f>SUM(K185+K189+K193+K197+K201+K208)</f>
        <v>630000</v>
      </c>
      <c r="L184" s="272">
        <f>SUM(L185+L189+L193+L197+L201+L208)</f>
        <v>250071.28000000003</v>
      </c>
      <c r="M184" s="251">
        <f>AVERAGE(L184/K184)*100</f>
        <v>39.693853968253975</v>
      </c>
      <c r="N184" s="212"/>
      <c r="O184" s="219"/>
      <c r="P184" s="219"/>
      <c r="Q184" s="219"/>
      <c r="R184" s="219"/>
    </row>
    <row r="185" spans="1:18" s="58" customFormat="1" ht="12.75" customHeight="1" x14ac:dyDescent="0.2">
      <c r="A185" s="252">
        <v>1</v>
      </c>
      <c r="B185" s="252"/>
      <c r="C185" s="252"/>
      <c r="D185" s="252"/>
      <c r="E185" s="252"/>
      <c r="F185" s="252"/>
      <c r="G185" s="252"/>
      <c r="H185" s="253" t="s">
        <v>88</v>
      </c>
      <c r="I185" s="253" t="s">
        <v>82</v>
      </c>
      <c r="J185" s="254" t="s">
        <v>167</v>
      </c>
      <c r="K185" s="255">
        <f>SUM(K186)</f>
        <v>15000</v>
      </c>
      <c r="L185" s="255">
        <f t="shared" ref="L185" si="25">SUM(L186)</f>
        <v>0</v>
      </c>
      <c r="M185" s="256">
        <f>AVERAGE(L185/K185)*100</f>
        <v>0</v>
      </c>
      <c r="N185" s="212"/>
      <c r="O185" s="219"/>
      <c r="P185" s="219"/>
      <c r="Q185" s="219"/>
      <c r="R185" s="219"/>
    </row>
    <row r="186" spans="1:18" s="59" customFormat="1" x14ac:dyDescent="0.2">
      <c r="A186" s="257"/>
      <c r="B186" s="257"/>
      <c r="C186" s="257"/>
      <c r="D186" s="257"/>
      <c r="E186" s="257"/>
      <c r="F186" s="257"/>
      <c r="G186" s="257"/>
      <c r="H186" s="258"/>
      <c r="I186" s="259">
        <v>32</v>
      </c>
      <c r="J186" s="261" t="s">
        <v>13</v>
      </c>
      <c r="K186" s="260">
        <f>SUM(K187)</f>
        <v>15000</v>
      </c>
      <c r="L186" s="260">
        <v>0</v>
      </c>
      <c r="M186" s="222">
        <f>AVERAGE(L186/K186)*100</f>
        <v>0</v>
      </c>
      <c r="N186" s="224"/>
      <c r="O186" s="218"/>
      <c r="P186" s="218"/>
      <c r="Q186" s="218"/>
      <c r="R186" s="218"/>
    </row>
    <row r="187" spans="1:18" s="58" customFormat="1" x14ac:dyDescent="0.2">
      <c r="A187" s="257">
        <v>1</v>
      </c>
      <c r="B187" s="257"/>
      <c r="C187" s="257"/>
      <c r="D187" s="257"/>
      <c r="E187" s="257"/>
      <c r="F187" s="257"/>
      <c r="G187" s="257"/>
      <c r="H187" s="258"/>
      <c r="I187" s="259">
        <v>323</v>
      </c>
      <c r="J187" s="261" t="s">
        <v>16</v>
      </c>
      <c r="K187" s="260">
        <v>15000</v>
      </c>
      <c r="L187" s="260">
        <v>0</v>
      </c>
      <c r="M187" s="222">
        <f>AVERAGE(L187/K187)*100</f>
        <v>0</v>
      </c>
      <c r="N187" s="212"/>
      <c r="O187" s="219"/>
      <c r="P187" s="219"/>
      <c r="Q187" s="219"/>
      <c r="R187" s="219"/>
    </row>
    <row r="188" spans="1:18" s="4" customFormat="1" x14ac:dyDescent="0.2">
      <c r="A188" s="209"/>
      <c r="B188" s="209"/>
      <c r="C188" s="209"/>
      <c r="D188" s="209"/>
      <c r="E188" s="209"/>
      <c r="F188" s="209"/>
      <c r="G188" s="209"/>
      <c r="H188" s="114"/>
      <c r="I188" s="263" t="s">
        <v>472</v>
      </c>
      <c r="J188" s="264" t="s">
        <v>473</v>
      </c>
      <c r="K188" s="291"/>
      <c r="L188" s="291">
        <v>0</v>
      </c>
      <c r="M188" s="292"/>
      <c r="N188" s="5"/>
      <c r="O188" s="220"/>
      <c r="P188" s="220"/>
      <c r="Q188" s="220"/>
      <c r="R188" s="220"/>
    </row>
    <row r="189" spans="1:18" s="58" customFormat="1" x14ac:dyDescent="0.2">
      <c r="A189" s="252">
        <v>1</v>
      </c>
      <c r="B189" s="252"/>
      <c r="C189" s="252"/>
      <c r="D189" s="252"/>
      <c r="E189" s="252"/>
      <c r="F189" s="252"/>
      <c r="G189" s="252"/>
      <c r="H189" s="253" t="s">
        <v>400</v>
      </c>
      <c r="I189" s="253" t="s">
        <v>169</v>
      </c>
      <c r="J189" s="254" t="s">
        <v>372</v>
      </c>
      <c r="K189" s="255">
        <f>SUM(K190)</f>
        <v>105000</v>
      </c>
      <c r="L189" s="255">
        <f t="shared" ref="L189" si="26">SUM(L190)</f>
        <v>48116.32</v>
      </c>
      <c r="M189" s="256">
        <f>AVERAGE(L189/K189)*100</f>
        <v>45.825066666666665</v>
      </c>
      <c r="N189" s="212"/>
      <c r="O189" s="219"/>
      <c r="P189" s="219"/>
      <c r="Q189" s="219"/>
      <c r="R189" s="219"/>
    </row>
    <row r="190" spans="1:18" s="58" customFormat="1" x14ac:dyDescent="0.2">
      <c r="A190" s="257"/>
      <c r="B190" s="257"/>
      <c r="C190" s="257"/>
      <c r="D190" s="257"/>
      <c r="E190" s="257"/>
      <c r="F190" s="257"/>
      <c r="G190" s="257"/>
      <c r="H190" s="258"/>
      <c r="I190" s="259">
        <v>32</v>
      </c>
      <c r="J190" s="261" t="s">
        <v>13</v>
      </c>
      <c r="K190" s="260">
        <f>SUM(K191)</f>
        <v>105000</v>
      </c>
      <c r="L190" s="260">
        <v>48116.32</v>
      </c>
      <c r="M190" s="222">
        <f>AVERAGE(L190/K190)*100</f>
        <v>45.825066666666665</v>
      </c>
      <c r="N190" s="212"/>
      <c r="O190" s="219"/>
      <c r="P190" s="219"/>
      <c r="Q190" s="219"/>
      <c r="R190" s="219"/>
    </row>
    <row r="191" spans="1:18" s="58" customFormat="1" x14ac:dyDescent="0.2">
      <c r="A191" s="257">
        <v>1</v>
      </c>
      <c r="B191" s="257"/>
      <c r="C191" s="257"/>
      <c r="D191" s="257"/>
      <c r="E191" s="257"/>
      <c r="F191" s="257"/>
      <c r="G191" s="257"/>
      <c r="H191" s="258"/>
      <c r="I191" s="259">
        <v>329</v>
      </c>
      <c r="J191" s="261" t="s">
        <v>348</v>
      </c>
      <c r="K191" s="260">
        <v>105000</v>
      </c>
      <c r="L191" s="260">
        <v>48116.32</v>
      </c>
      <c r="M191" s="222">
        <f>AVERAGE(L191/K191)*100</f>
        <v>45.825066666666665</v>
      </c>
      <c r="N191" s="212"/>
      <c r="O191" s="219"/>
      <c r="P191" s="219"/>
      <c r="Q191" s="219"/>
      <c r="R191" s="219"/>
    </row>
    <row r="192" spans="1:18" s="4" customFormat="1" x14ac:dyDescent="0.2">
      <c r="A192" s="209"/>
      <c r="B192" s="209"/>
      <c r="C192" s="209"/>
      <c r="D192" s="209"/>
      <c r="E192" s="209"/>
      <c r="F192" s="209"/>
      <c r="G192" s="209"/>
      <c r="H192" s="114"/>
      <c r="I192" s="263" t="s">
        <v>438</v>
      </c>
      <c r="J192" s="264" t="s">
        <v>439</v>
      </c>
      <c r="K192" s="291"/>
      <c r="L192" s="291">
        <v>48116.32</v>
      </c>
      <c r="M192" s="292"/>
      <c r="N192" s="5"/>
      <c r="O192" s="220"/>
      <c r="P192" s="220"/>
      <c r="Q192" s="220"/>
      <c r="R192" s="220"/>
    </row>
    <row r="193" spans="1:18" s="58" customFormat="1" ht="12.75" customHeight="1" x14ac:dyDescent="0.2">
      <c r="A193" s="252">
        <v>1</v>
      </c>
      <c r="B193" s="252"/>
      <c r="C193" s="252"/>
      <c r="D193" s="252"/>
      <c r="E193" s="252"/>
      <c r="F193" s="252"/>
      <c r="G193" s="252"/>
      <c r="H193" s="253" t="s">
        <v>88</v>
      </c>
      <c r="I193" s="253" t="s">
        <v>851</v>
      </c>
      <c r="J193" s="254" t="s">
        <v>852</v>
      </c>
      <c r="K193" s="255">
        <f>SUM(K194)</f>
        <v>70000</v>
      </c>
      <c r="L193" s="255">
        <f t="shared" ref="L193" si="27">SUM(L194)</f>
        <v>36905.25</v>
      </c>
      <c r="M193" s="256">
        <f>AVERAGE(L193/K193)*100</f>
        <v>52.721785714285716</v>
      </c>
      <c r="N193" s="212"/>
      <c r="O193" s="219"/>
      <c r="P193" s="219"/>
      <c r="Q193" s="219"/>
      <c r="R193" s="219"/>
    </row>
    <row r="194" spans="1:18" s="58" customFormat="1" x14ac:dyDescent="0.2">
      <c r="A194" s="257"/>
      <c r="B194" s="257"/>
      <c r="C194" s="257"/>
      <c r="D194" s="257"/>
      <c r="E194" s="257"/>
      <c r="F194" s="257"/>
      <c r="G194" s="257"/>
      <c r="H194" s="258"/>
      <c r="I194" s="259">
        <v>32</v>
      </c>
      <c r="J194" s="261" t="s">
        <v>13</v>
      </c>
      <c r="K194" s="260">
        <f>SUM(K195)</f>
        <v>70000</v>
      </c>
      <c r="L194" s="260">
        <v>36905.25</v>
      </c>
      <c r="M194" s="222">
        <f>AVERAGE(L194/K194)*100</f>
        <v>52.721785714285716</v>
      </c>
      <c r="N194" s="212"/>
      <c r="O194" s="219"/>
      <c r="P194" s="219"/>
      <c r="Q194" s="219"/>
      <c r="R194" s="219"/>
    </row>
    <row r="195" spans="1:18" s="59" customFormat="1" x14ac:dyDescent="0.2">
      <c r="A195" s="257">
        <v>1</v>
      </c>
      <c r="B195" s="257"/>
      <c r="C195" s="257"/>
      <c r="D195" s="257"/>
      <c r="E195" s="257"/>
      <c r="F195" s="257"/>
      <c r="G195" s="257"/>
      <c r="H195" s="258"/>
      <c r="I195" s="259">
        <v>329</v>
      </c>
      <c r="J195" s="261" t="s">
        <v>348</v>
      </c>
      <c r="K195" s="260">
        <v>70000</v>
      </c>
      <c r="L195" s="260">
        <v>36905.25</v>
      </c>
      <c r="M195" s="222">
        <f>AVERAGE(L195/K195)*100</f>
        <v>52.721785714285716</v>
      </c>
      <c r="N195" s="224"/>
      <c r="O195" s="218"/>
      <c r="P195" s="218"/>
      <c r="Q195" s="218"/>
      <c r="R195" s="218"/>
    </row>
    <row r="196" spans="1:18" s="6" customFormat="1" x14ac:dyDescent="0.2">
      <c r="A196" s="209"/>
      <c r="B196" s="209"/>
      <c r="C196" s="209"/>
      <c r="D196" s="209"/>
      <c r="E196" s="209"/>
      <c r="F196" s="209"/>
      <c r="G196" s="209"/>
      <c r="H196" s="114"/>
      <c r="I196" s="263" t="s">
        <v>438</v>
      </c>
      <c r="J196" s="264" t="s">
        <v>439</v>
      </c>
      <c r="K196" s="291"/>
      <c r="L196" s="291">
        <v>36905.25</v>
      </c>
      <c r="M196" s="292"/>
      <c r="N196" s="360"/>
      <c r="O196" s="361"/>
      <c r="P196" s="361"/>
      <c r="Q196" s="361"/>
      <c r="R196" s="361"/>
    </row>
    <row r="197" spans="1:18" s="58" customFormat="1" x14ac:dyDescent="0.2">
      <c r="A197" s="252">
        <v>1</v>
      </c>
      <c r="B197" s="252"/>
      <c r="C197" s="252"/>
      <c r="D197" s="252"/>
      <c r="E197" s="252"/>
      <c r="F197" s="252"/>
      <c r="G197" s="252"/>
      <c r="H197" s="253" t="s">
        <v>88</v>
      </c>
      <c r="I197" s="253" t="s">
        <v>907</v>
      </c>
      <c r="J197" s="254" t="s">
        <v>908</v>
      </c>
      <c r="K197" s="255">
        <f>SUM(K198)</f>
        <v>100000</v>
      </c>
      <c r="L197" s="255">
        <f>SUM(L198)</f>
        <v>0</v>
      </c>
      <c r="M197" s="256">
        <f>AVERAGE(L197/K197)*100</f>
        <v>0</v>
      </c>
      <c r="N197" s="221"/>
      <c r="O197" s="213"/>
      <c r="P197" s="212"/>
      <c r="Q197" s="219"/>
      <c r="R197" s="219"/>
    </row>
    <row r="198" spans="1:18" s="58" customFormat="1" x14ac:dyDescent="0.2">
      <c r="A198" s="257"/>
      <c r="B198" s="257"/>
      <c r="C198" s="257"/>
      <c r="D198" s="257"/>
      <c r="E198" s="257"/>
      <c r="F198" s="257"/>
      <c r="G198" s="257"/>
      <c r="H198" s="258"/>
      <c r="I198" s="259">
        <v>32</v>
      </c>
      <c r="J198" s="261" t="s">
        <v>13</v>
      </c>
      <c r="K198" s="260">
        <f>SUM(K199)</f>
        <v>100000</v>
      </c>
      <c r="L198" s="260">
        <f>SUM(L199)</f>
        <v>0</v>
      </c>
      <c r="M198" s="222">
        <f>AVERAGE(L198/K198)*100</f>
        <v>0</v>
      </c>
      <c r="N198" s="222"/>
      <c r="O198" s="214"/>
      <c r="P198" s="212"/>
      <c r="Q198" s="219"/>
      <c r="R198" s="219"/>
    </row>
    <row r="199" spans="1:18" s="58" customFormat="1" x14ac:dyDescent="0.2">
      <c r="A199" s="257">
        <v>1</v>
      </c>
      <c r="B199" s="257"/>
      <c r="C199" s="257"/>
      <c r="D199" s="257"/>
      <c r="E199" s="257"/>
      <c r="F199" s="257"/>
      <c r="G199" s="257"/>
      <c r="H199" s="258"/>
      <c r="I199" s="259">
        <v>323</v>
      </c>
      <c r="J199" s="261" t="s">
        <v>16</v>
      </c>
      <c r="K199" s="260">
        <v>100000</v>
      </c>
      <c r="L199" s="260">
        <v>0</v>
      </c>
      <c r="M199" s="222">
        <f>AVERAGE(L199/K199)*100</f>
        <v>0</v>
      </c>
      <c r="N199" s="309"/>
      <c r="O199" s="216"/>
      <c r="P199" s="212"/>
      <c r="Q199" s="219"/>
      <c r="R199" s="219"/>
    </row>
    <row r="200" spans="1:18" s="99" customFormat="1" x14ac:dyDescent="0.2">
      <c r="A200" s="275"/>
      <c r="B200" s="275"/>
      <c r="C200" s="275"/>
      <c r="D200" s="275"/>
      <c r="E200" s="275"/>
      <c r="F200" s="275"/>
      <c r="G200" s="275"/>
      <c r="H200" s="276"/>
      <c r="I200" s="277">
        <v>3239</v>
      </c>
      <c r="J200" s="278" t="s">
        <v>909</v>
      </c>
      <c r="K200" s="279"/>
      <c r="L200" s="279">
        <v>0</v>
      </c>
      <c r="M200" s="280"/>
      <c r="N200" s="364"/>
      <c r="O200" s="217"/>
      <c r="P200" s="212"/>
      <c r="Q200" s="302"/>
      <c r="R200" s="302"/>
    </row>
    <row r="201" spans="1:18" s="58" customFormat="1" ht="12.75" customHeight="1" x14ac:dyDescent="0.2">
      <c r="A201" s="252">
        <v>1</v>
      </c>
      <c r="B201" s="252"/>
      <c r="C201" s="252"/>
      <c r="D201" s="252"/>
      <c r="E201" s="252"/>
      <c r="F201" s="252"/>
      <c r="G201" s="252"/>
      <c r="H201" s="253" t="s">
        <v>88</v>
      </c>
      <c r="I201" s="253" t="s">
        <v>83</v>
      </c>
      <c r="J201" s="254" t="s">
        <v>168</v>
      </c>
      <c r="K201" s="255">
        <f>SUM(K205)</f>
        <v>110000</v>
      </c>
      <c r="L201" s="255">
        <f>SUM(L202+L205)</f>
        <v>101799.71</v>
      </c>
      <c r="M201" s="256">
        <f>AVERAGE(L201/K201)*100</f>
        <v>92.54519090909092</v>
      </c>
      <c r="N201" s="212"/>
      <c r="O201" s="219"/>
      <c r="P201" s="219"/>
      <c r="Q201" s="219"/>
      <c r="R201" s="219"/>
    </row>
    <row r="202" spans="1:18" s="1" customFormat="1" ht="12.75" customHeight="1" x14ac:dyDescent="0.2">
      <c r="A202" s="283"/>
      <c r="B202" s="283"/>
      <c r="C202" s="283"/>
      <c r="D202" s="283"/>
      <c r="E202" s="283"/>
      <c r="F202" s="283"/>
      <c r="G202" s="283"/>
      <c r="H202" s="258"/>
      <c r="I202" s="258" t="s">
        <v>696</v>
      </c>
      <c r="J202" s="219" t="s">
        <v>126</v>
      </c>
      <c r="K202" s="300">
        <v>0</v>
      </c>
      <c r="L202" s="300">
        <v>101799.71</v>
      </c>
      <c r="M202" s="222">
        <v>0</v>
      </c>
      <c r="N202" s="365"/>
      <c r="O202" s="366"/>
      <c r="P202" s="366"/>
      <c r="Q202" s="366"/>
      <c r="R202" s="366"/>
    </row>
    <row r="203" spans="1:18" s="1" customFormat="1" ht="12.75" customHeight="1" x14ac:dyDescent="0.2">
      <c r="A203" s="283">
        <v>1</v>
      </c>
      <c r="B203" s="283"/>
      <c r="C203" s="283"/>
      <c r="D203" s="283"/>
      <c r="E203" s="283"/>
      <c r="F203" s="283"/>
      <c r="G203" s="283"/>
      <c r="H203" s="258"/>
      <c r="I203" s="258" t="s">
        <v>958</v>
      </c>
      <c r="J203" s="219" t="s">
        <v>394</v>
      </c>
      <c r="K203" s="300">
        <v>0</v>
      </c>
      <c r="L203" s="300">
        <v>101799.71</v>
      </c>
      <c r="M203" s="222">
        <v>0</v>
      </c>
      <c r="N203" s="365"/>
      <c r="O203" s="366"/>
      <c r="P203" s="366"/>
      <c r="Q203" s="366"/>
      <c r="R203" s="366"/>
    </row>
    <row r="204" spans="1:18" s="1" customFormat="1" ht="12.75" customHeight="1" x14ac:dyDescent="0.2">
      <c r="A204" s="301"/>
      <c r="B204" s="301"/>
      <c r="C204" s="301"/>
      <c r="D204" s="301"/>
      <c r="E204" s="301"/>
      <c r="F204" s="301"/>
      <c r="G204" s="301"/>
      <c r="H204" s="276"/>
      <c r="I204" s="276" t="s">
        <v>959</v>
      </c>
      <c r="J204" s="302" t="s">
        <v>960</v>
      </c>
      <c r="K204" s="300"/>
      <c r="L204" s="303">
        <v>101799.71</v>
      </c>
      <c r="M204" s="221"/>
      <c r="N204" s="365"/>
      <c r="O204" s="366"/>
      <c r="P204" s="366"/>
      <c r="Q204" s="366"/>
      <c r="R204" s="366"/>
    </row>
    <row r="205" spans="1:18" s="59" customFormat="1" x14ac:dyDescent="0.2">
      <c r="A205" s="257"/>
      <c r="B205" s="257"/>
      <c r="C205" s="257"/>
      <c r="D205" s="257"/>
      <c r="E205" s="257"/>
      <c r="F205" s="257"/>
      <c r="G205" s="257"/>
      <c r="H205" s="258"/>
      <c r="I205" s="259">
        <v>42</v>
      </c>
      <c r="J205" s="261" t="s">
        <v>29</v>
      </c>
      <c r="K205" s="260">
        <f>SUM(K206)</f>
        <v>110000</v>
      </c>
      <c r="L205" s="260">
        <v>0</v>
      </c>
      <c r="M205" s="222">
        <f>AVERAGE(L205/K205)*100</f>
        <v>0</v>
      </c>
      <c r="N205" s="224"/>
      <c r="O205" s="218"/>
      <c r="P205" s="218"/>
      <c r="Q205" s="218"/>
      <c r="R205" s="218"/>
    </row>
    <row r="206" spans="1:18" s="58" customFormat="1" x14ac:dyDescent="0.2">
      <c r="A206" s="257">
        <v>1</v>
      </c>
      <c r="B206" s="257"/>
      <c r="C206" s="257"/>
      <c r="D206" s="257"/>
      <c r="E206" s="257"/>
      <c r="F206" s="257"/>
      <c r="G206" s="257"/>
      <c r="H206" s="258"/>
      <c r="I206" s="259">
        <v>422</v>
      </c>
      <c r="J206" s="261" t="s">
        <v>349</v>
      </c>
      <c r="K206" s="260">
        <v>110000</v>
      </c>
      <c r="L206" s="260">
        <v>0</v>
      </c>
      <c r="M206" s="222">
        <f>AVERAGE(L206/K206)*100</f>
        <v>0</v>
      </c>
      <c r="N206" s="212"/>
      <c r="O206" s="219"/>
      <c r="P206" s="219"/>
      <c r="Q206" s="219"/>
      <c r="R206" s="219"/>
    </row>
    <row r="207" spans="1:18" s="4" customFormat="1" x14ac:dyDescent="0.2">
      <c r="A207" s="209"/>
      <c r="B207" s="209"/>
      <c r="C207" s="209"/>
      <c r="D207" s="209"/>
      <c r="E207" s="209"/>
      <c r="F207" s="209"/>
      <c r="G207" s="209"/>
      <c r="H207" s="114"/>
      <c r="I207" s="263" t="s">
        <v>496</v>
      </c>
      <c r="J207" s="264" t="s">
        <v>497</v>
      </c>
      <c r="K207" s="291"/>
      <c r="L207" s="291">
        <v>0</v>
      </c>
      <c r="M207" s="292"/>
      <c r="N207" s="5"/>
      <c r="O207" s="220"/>
      <c r="P207" s="220"/>
      <c r="Q207" s="220"/>
      <c r="R207" s="220"/>
    </row>
    <row r="208" spans="1:18" s="58" customFormat="1" x14ac:dyDescent="0.2">
      <c r="A208" s="252">
        <v>1</v>
      </c>
      <c r="B208" s="252"/>
      <c r="C208" s="252"/>
      <c r="D208" s="252"/>
      <c r="E208" s="252"/>
      <c r="F208" s="252"/>
      <c r="G208" s="252"/>
      <c r="H208" s="253" t="s">
        <v>88</v>
      </c>
      <c r="I208" s="253" t="s">
        <v>910</v>
      </c>
      <c r="J208" s="254" t="s">
        <v>911</v>
      </c>
      <c r="K208" s="255">
        <f>SUM(K209)</f>
        <v>230000</v>
      </c>
      <c r="L208" s="255">
        <f>SUM(L209)</f>
        <v>63250</v>
      </c>
      <c r="M208" s="256">
        <f>AVERAGE(L208/K208)*100</f>
        <v>27.500000000000004</v>
      </c>
      <c r="N208" s="212"/>
      <c r="O208" s="219"/>
      <c r="P208" s="219"/>
      <c r="Q208" s="219"/>
      <c r="R208" s="219"/>
    </row>
    <row r="209" spans="1:18" s="58" customFormat="1" x14ac:dyDescent="0.2">
      <c r="A209" s="257"/>
      <c r="B209" s="257"/>
      <c r="C209" s="257"/>
      <c r="D209" s="257"/>
      <c r="E209" s="257"/>
      <c r="F209" s="257"/>
      <c r="G209" s="257"/>
      <c r="H209" s="258"/>
      <c r="I209" s="259">
        <v>42</v>
      </c>
      <c r="J209" s="261" t="s">
        <v>29</v>
      </c>
      <c r="K209" s="260">
        <f>SUM(K210)</f>
        <v>230000</v>
      </c>
      <c r="L209" s="260">
        <f>SUM(L210+L212)</f>
        <v>63250</v>
      </c>
      <c r="M209" s="222">
        <f>AVERAGE(L209/K209)*100</f>
        <v>27.500000000000004</v>
      </c>
      <c r="N209" s="212"/>
      <c r="O209" s="219"/>
      <c r="P209" s="219"/>
      <c r="Q209" s="219"/>
      <c r="R209" s="219"/>
    </row>
    <row r="210" spans="1:18" s="58" customFormat="1" x14ac:dyDescent="0.2">
      <c r="A210" s="257">
        <v>1</v>
      </c>
      <c r="B210" s="257"/>
      <c r="C210" s="257"/>
      <c r="D210" s="257"/>
      <c r="E210" s="257"/>
      <c r="F210" s="257"/>
      <c r="G210" s="257"/>
      <c r="H210" s="258"/>
      <c r="I210" s="259">
        <v>421</v>
      </c>
      <c r="J210" s="261" t="s">
        <v>353</v>
      </c>
      <c r="K210" s="260">
        <v>230000</v>
      </c>
      <c r="L210" s="260">
        <v>0</v>
      </c>
      <c r="M210" s="222">
        <f>AVERAGE(L210/K210)*100</f>
        <v>0</v>
      </c>
      <c r="N210" s="212"/>
      <c r="O210" s="219"/>
      <c r="P210" s="219"/>
      <c r="Q210" s="219"/>
      <c r="R210" s="219"/>
    </row>
    <row r="211" spans="1:18" s="4" customFormat="1" x14ac:dyDescent="0.2">
      <c r="A211" s="209"/>
      <c r="B211" s="209"/>
      <c r="C211" s="209"/>
      <c r="D211" s="209"/>
      <c r="E211" s="209"/>
      <c r="F211" s="209"/>
      <c r="G211" s="209"/>
      <c r="H211" s="114"/>
      <c r="I211" s="263">
        <v>4214</v>
      </c>
      <c r="J211" s="264" t="s">
        <v>862</v>
      </c>
      <c r="K211" s="291"/>
      <c r="L211" s="291">
        <v>0</v>
      </c>
      <c r="M211" s="292"/>
      <c r="N211" s="5"/>
      <c r="O211" s="220"/>
      <c r="P211" s="220"/>
      <c r="Q211" s="220"/>
      <c r="R211" s="220"/>
    </row>
    <row r="212" spans="1:18" s="4" customFormat="1" x14ac:dyDescent="0.2">
      <c r="A212" s="209">
        <v>1</v>
      </c>
      <c r="B212" s="209"/>
      <c r="C212" s="209"/>
      <c r="D212" s="209"/>
      <c r="E212" s="209"/>
      <c r="F212" s="209"/>
      <c r="G212" s="209"/>
      <c r="H212" s="114"/>
      <c r="I212" s="259">
        <v>422</v>
      </c>
      <c r="J212" s="261" t="s">
        <v>349</v>
      </c>
      <c r="K212" s="260">
        <v>0</v>
      </c>
      <c r="L212" s="260">
        <v>63250</v>
      </c>
      <c r="M212" s="222">
        <v>0</v>
      </c>
      <c r="N212" s="5"/>
      <c r="O212" s="220"/>
      <c r="P212" s="220"/>
      <c r="Q212" s="220"/>
      <c r="R212" s="220"/>
    </row>
    <row r="213" spans="1:18" s="4" customFormat="1" x14ac:dyDescent="0.2">
      <c r="A213" s="209"/>
      <c r="B213" s="209"/>
      <c r="C213" s="209"/>
      <c r="D213" s="209"/>
      <c r="E213" s="209"/>
      <c r="F213" s="209"/>
      <c r="G213" s="209"/>
      <c r="H213" s="114"/>
      <c r="I213" s="263">
        <v>4227</v>
      </c>
      <c r="J213" s="264" t="s">
        <v>727</v>
      </c>
      <c r="K213" s="291"/>
      <c r="L213" s="291">
        <v>63250</v>
      </c>
      <c r="M213" s="292"/>
      <c r="N213" s="5"/>
      <c r="O213" s="220"/>
      <c r="P213" s="220"/>
      <c r="Q213" s="220"/>
      <c r="R213" s="220"/>
    </row>
    <row r="214" spans="1:18" s="58" customFormat="1" x14ac:dyDescent="0.2">
      <c r="A214" s="268">
        <v>1</v>
      </c>
      <c r="B214" s="268"/>
      <c r="C214" s="268"/>
      <c r="D214" s="268">
        <v>4</v>
      </c>
      <c r="E214" s="268"/>
      <c r="F214" s="268"/>
      <c r="G214" s="268"/>
      <c r="H214" s="269"/>
      <c r="I214" s="270" t="s">
        <v>87</v>
      </c>
      <c r="J214" s="271" t="s">
        <v>171</v>
      </c>
      <c r="K214" s="272">
        <f>SUM(K215+K224+K228+K233+K240+K244+K250)</f>
        <v>2115000</v>
      </c>
      <c r="L214" s="272">
        <f>SUM(L215+L224+L228+L233+L240+L244+L250)</f>
        <v>358413.09</v>
      </c>
      <c r="M214" s="251">
        <f>AVERAGE(L214/K214)*100</f>
        <v>16.946245390070924</v>
      </c>
      <c r="N214" s="212"/>
      <c r="O214" s="219"/>
      <c r="P214" s="219"/>
      <c r="Q214" s="219"/>
      <c r="R214" s="219"/>
    </row>
    <row r="215" spans="1:18" s="58" customFormat="1" x14ac:dyDescent="0.2">
      <c r="A215" s="252">
        <v>1</v>
      </c>
      <c r="B215" s="252"/>
      <c r="C215" s="252"/>
      <c r="D215" s="252"/>
      <c r="E215" s="252"/>
      <c r="F215" s="252"/>
      <c r="G215" s="252"/>
      <c r="H215" s="253" t="s">
        <v>342</v>
      </c>
      <c r="I215" s="253" t="s">
        <v>89</v>
      </c>
      <c r="J215" s="254" t="s">
        <v>172</v>
      </c>
      <c r="K215" s="255">
        <f>SUM(K216+K221)</f>
        <v>100000</v>
      </c>
      <c r="L215" s="255">
        <f>SUM(L216+L221)</f>
        <v>21812.420000000002</v>
      </c>
      <c r="M215" s="256">
        <f>AVERAGE(L215/K215)*100</f>
        <v>21.812420000000003</v>
      </c>
      <c r="N215" s="212"/>
      <c r="O215" s="219"/>
      <c r="P215" s="219"/>
      <c r="Q215" s="219"/>
      <c r="R215" s="219"/>
    </row>
    <row r="216" spans="1:18" s="59" customFormat="1" x14ac:dyDescent="0.2">
      <c r="A216" s="257"/>
      <c r="B216" s="257"/>
      <c r="C216" s="257"/>
      <c r="D216" s="257"/>
      <c r="E216" s="257"/>
      <c r="F216" s="257" t="s">
        <v>30</v>
      </c>
      <c r="G216" s="257" t="s">
        <v>30</v>
      </c>
      <c r="H216" s="258"/>
      <c r="I216" s="259">
        <v>32</v>
      </c>
      <c r="J216" s="261" t="s">
        <v>13</v>
      </c>
      <c r="K216" s="260">
        <f>SUM(K217:K219)</f>
        <v>20000</v>
      </c>
      <c r="L216" s="260">
        <f>SUM(L217+L219+L221)</f>
        <v>21812.420000000002</v>
      </c>
      <c r="M216" s="222">
        <f>AVERAGE(L216/K216)*100</f>
        <v>109.0621</v>
      </c>
      <c r="N216" s="224"/>
      <c r="O216" s="218"/>
      <c r="P216" s="218"/>
      <c r="Q216" s="218"/>
      <c r="R216" s="218"/>
    </row>
    <row r="217" spans="1:18" s="59" customFormat="1" x14ac:dyDescent="0.2">
      <c r="A217" s="257">
        <v>1</v>
      </c>
      <c r="B217" s="257"/>
      <c r="C217" s="257"/>
      <c r="D217" s="257"/>
      <c r="E217" s="257"/>
      <c r="F217" s="257" t="s">
        <v>30</v>
      </c>
      <c r="G217" s="257" t="s">
        <v>30</v>
      </c>
      <c r="H217" s="258"/>
      <c r="I217" s="259">
        <v>322</v>
      </c>
      <c r="J217" s="261" t="s">
        <v>351</v>
      </c>
      <c r="K217" s="260">
        <v>10000</v>
      </c>
      <c r="L217" s="260">
        <v>6008.06</v>
      </c>
      <c r="M217" s="222">
        <f>AVERAGE(L217/K217)*100</f>
        <v>60.080600000000004</v>
      </c>
      <c r="N217" s="224"/>
      <c r="O217" s="218"/>
      <c r="P217" s="218"/>
      <c r="Q217" s="218"/>
      <c r="R217" s="218"/>
    </row>
    <row r="218" spans="1:18" s="6" customFormat="1" x14ac:dyDescent="0.2">
      <c r="A218" s="209"/>
      <c r="B218" s="209"/>
      <c r="C218" s="209"/>
      <c r="D218" s="209"/>
      <c r="E218" s="209"/>
      <c r="F218" s="209"/>
      <c r="G218" s="209"/>
      <c r="H218" s="114"/>
      <c r="I218" s="263" t="s">
        <v>466</v>
      </c>
      <c r="J218" s="264" t="s">
        <v>467</v>
      </c>
      <c r="K218" s="291"/>
      <c r="L218" s="291">
        <v>6008.06</v>
      </c>
      <c r="M218" s="292"/>
      <c r="N218" s="360"/>
      <c r="O218" s="361"/>
      <c r="P218" s="361"/>
      <c r="Q218" s="361"/>
      <c r="R218" s="361"/>
    </row>
    <row r="219" spans="1:18" s="59" customFormat="1" x14ac:dyDescent="0.2">
      <c r="A219" s="257">
        <v>1</v>
      </c>
      <c r="B219" s="257"/>
      <c r="C219" s="257"/>
      <c r="D219" s="257"/>
      <c r="E219" s="257"/>
      <c r="F219" s="257"/>
      <c r="G219" s="257"/>
      <c r="H219" s="258"/>
      <c r="I219" s="259">
        <v>323</v>
      </c>
      <c r="J219" s="261" t="s">
        <v>16</v>
      </c>
      <c r="K219" s="260">
        <v>10000</v>
      </c>
      <c r="L219" s="260">
        <v>15804.36</v>
      </c>
      <c r="M219" s="222">
        <f>AVERAGE(L219/K219)*100</f>
        <v>158.0436</v>
      </c>
      <c r="N219" s="224"/>
      <c r="O219" s="218"/>
      <c r="P219" s="218"/>
      <c r="Q219" s="218"/>
      <c r="R219" s="218"/>
    </row>
    <row r="220" spans="1:18" s="6" customFormat="1" x14ac:dyDescent="0.2">
      <c r="A220" s="209"/>
      <c r="B220" s="209"/>
      <c r="C220" s="209"/>
      <c r="D220" s="209"/>
      <c r="E220" s="209"/>
      <c r="F220" s="209"/>
      <c r="G220" s="209"/>
      <c r="H220" s="114"/>
      <c r="I220" s="263" t="s">
        <v>472</v>
      </c>
      <c r="J220" s="264" t="s">
        <v>473</v>
      </c>
      <c r="K220" s="291"/>
      <c r="L220" s="291">
        <v>15804.36</v>
      </c>
      <c r="M220" s="222"/>
      <c r="N220" s="360"/>
      <c r="O220" s="361"/>
      <c r="P220" s="361"/>
      <c r="Q220" s="361"/>
      <c r="R220" s="361"/>
    </row>
    <row r="221" spans="1:18" s="59" customFormat="1" x14ac:dyDescent="0.2">
      <c r="A221" s="257"/>
      <c r="B221" s="257"/>
      <c r="C221" s="257"/>
      <c r="D221" s="257"/>
      <c r="E221" s="257"/>
      <c r="F221" s="257"/>
      <c r="G221" s="257"/>
      <c r="H221" s="258"/>
      <c r="I221" s="259">
        <v>45</v>
      </c>
      <c r="J221" s="261" t="s">
        <v>379</v>
      </c>
      <c r="K221" s="260">
        <f>SUM(K222)</f>
        <v>80000</v>
      </c>
      <c r="L221" s="260">
        <v>0</v>
      </c>
      <c r="M221" s="222">
        <f>AVERAGE(L221/K221)*100</f>
        <v>0</v>
      </c>
      <c r="N221" s="224"/>
      <c r="O221" s="218"/>
      <c r="P221" s="218"/>
      <c r="Q221" s="218"/>
      <c r="R221" s="218"/>
    </row>
    <row r="222" spans="1:18" s="59" customFormat="1" x14ac:dyDescent="0.2">
      <c r="A222" s="257">
        <v>1</v>
      </c>
      <c r="B222" s="257"/>
      <c r="C222" s="257"/>
      <c r="D222" s="257"/>
      <c r="E222" s="257"/>
      <c r="F222" s="257"/>
      <c r="G222" s="257"/>
      <c r="H222" s="258"/>
      <c r="I222" s="259">
        <v>451</v>
      </c>
      <c r="J222" s="261" t="s">
        <v>380</v>
      </c>
      <c r="K222" s="260">
        <v>80000</v>
      </c>
      <c r="L222" s="260">
        <v>0</v>
      </c>
      <c r="M222" s="222">
        <f>AVERAGE(L222/K222)*100</f>
        <v>0</v>
      </c>
      <c r="N222" s="224"/>
      <c r="O222" s="218"/>
      <c r="P222" s="218"/>
      <c r="Q222" s="218"/>
      <c r="R222" s="218"/>
    </row>
    <row r="223" spans="1:18" s="6" customFormat="1" x14ac:dyDescent="0.2">
      <c r="A223" s="209"/>
      <c r="B223" s="209"/>
      <c r="C223" s="209"/>
      <c r="D223" s="209"/>
      <c r="E223" s="209"/>
      <c r="F223" s="209"/>
      <c r="G223" s="209"/>
      <c r="H223" s="114"/>
      <c r="I223" s="273">
        <v>4511</v>
      </c>
      <c r="J223" s="304" t="s">
        <v>380</v>
      </c>
      <c r="K223" s="291"/>
      <c r="L223" s="291">
        <v>0</v>
      </c>
      <c r="M223" s="222"/>
      <c r="N223" s="360"/>
      <c r="O223" s="361"/>
      <c r="P223" s="361"/>
      <c r="Q223" s="361"/>
      <c r="R223" s="361"/>
    </row>
    <row r="224" spans="1:18" s="58" customFormat="1" x14ac:dyDescent="0.2">
      <c r="A224" s="252">
        <v>1</v>
      </c>
      <c r="B224" s="252"/>
      <c r="C224" s="252"/>
      <c r="D224" s="252"/>
      <c r="E224" s="252"/>
      <c r="F224" s="252" t="s">
        <v>51</v>
      </c>
      <c r="G224" s="252" t="s">
        <v>51</v>
      </c>
      <c r="H224" s="253" t="s">
        <v>342</v>
      </c>
      <c r="I224" s="253" t="s">
        <v>90</v>
      </c>
      <c r="J224" s="254" t="s">
        <v>173</v>
      </c>
      <c r="K224" s="255">
        <f>SUM(K225)</f>
        <v>20000</v>
      </c>
      <c r="L224" s="255">
        <f t="shared" ref="L224" si="28">SUM(L225)</f>
        <v>83984.05</v>
      </c>
      <c r="M224" s="256">
        <f>AVERAGE(L224/K224)*100</f>
        <v>419.92025000000001</v>
      </c>
      <c r="N224" s="212"/>
      <c r="O224" s="219"/>
      <c r="P224" s="219"/>
      <c r="Q224" s="219"/>
      <c r="R224" s="219"/>
    </row>
    <row r="225" spans="1:18" s="58" customFormat="1" x14ac:dyDescent="0.2">
      <c r="A225" s="257"/>
      <c r="B225" s="257"/>
      <c r="C225" s="257"/>
      <c r="D225" s="257"/>
      <c r="E225" s="257"/>
      <c r="F225" s="257" t="s">
        <v>30</v>
      </c>
      <c r="G225" s="257" t="s">
        <v>30</v>
      </c>
      <c r="H225" s="258"/>
      <c r="I225" s="259">
        <v>32</v>
      </c>
      <c r="J225" s="261" t="s">
        <v>13</v>
      </c>
      <c r="K225" s="260">
        <f>SUM(K226)</f>
        <v>20000</v>
      </c>
      <c r="L225" s="260">
        <v>83984.05</v>
      </c>
      <c r="M225" s="222">
        <f>AVERAGE(L225/K225)*100</f>
        <v>419.92025000000001</v>
      </c>
      <c r="N225" s="212"/>
      <c r="O225" s="219"/>
      <c r="P225" s="219"/>
      <c r="Q225" s="219"/>
      <c r="R225" s="219"/>
    </row>
    <row r="226" spans="1:18" s="98" customFormat="1" x14ac:dyDescent="0.2">
      <c r="A226" s="305">
        <v>1</v>
      </c>
      <c r="B226" s="305"/>
      <c r="C226" s="305"/>
      <c r="D226" s="305"/>
      <c r="E226" s="305"/>
      <c r="F226" s="305" t="s">
        <v>30</v>
      </c>
      <c r="G226" s="305" t="s">
        <v>30</v>
      </c>
      <c r="H226" s="306"/>
      <c r="I226" s="259">
        <v>323</v>
      </c>
      <c r="J226" s="261" t="s">
        <v>16</v>
      </c>
      <c r="K226" s="260">
        <v>20000</v>
      </c>
      <c r="L226" s="260">
        <v>83984.05</v>
      </c>
      <c r="M226" s="222">
        <f>AVERAGE(L226/K226)*100</f>
        <v>419.92025000000001</v>
      </c>
      <c r="N226" s="357"/>
      <c r="O226" s="358"/>
      <c r="P226" s="358"/>
      <c r="Q226" s="358"/>
      <c r="R226" s="358"/>
    </row>
    <row r="227" spans="1:18" s="7" customFormat="1" x14ac:dyDescent="0.2">
      <c r="A227" s="307"/>
      <c r="B227" s="307"/>
      <c r="C227" s="307"/>
      <c r="D227" s="307"/>
      <c r="E227" s="307"/>
      <c r="F227" s="307"/>
      <c r="G227" s="307"/>
      <c r="H227" s="308"/>
      <c r="I227" s="263" t="s">
        <v>472</v>
      </c>
      <c r="J227" s="264" t="s">
        <v>473</v>
      </c>
      <c r="K227" s="291"/>
      <c r="L227" s="291">
        <v>83984.05</v>
      </c>
      <c r="M227" s="292"/>
      <c r="N227" s="367"/>
      <c r="O227" s="368"/>
      <c r="P227" s="368"/>
      <c r="Q227" s="368"/>
      <c r="R227" s="368"/>
    </row>
    <row r="228" spans="1:18" s="58" customFormat="1" x14ac:dyDescent="0.2">
      <c r="A228" s="252">
        <v>1</v>
      </c>
      <c r="B228" s="252"/>
      <c r="C228" s="252"/>
      <c r="D228" s="252"/>
      <c r="E228" s="252"/>
      <c r="F228" s="252" t="s">
        <v>51</v>
      </c>
      <c r="G228" s="252" t="s">
        <v>51</v>
      </c>
      <c r="H228" s="253" t="s">
        <v>342</v>
      </c>
      <c r="I228" s="253" t="s">
        <v>174</v>
      </c>
      <c r="J228" s="254" t="s">
        <v>175</v>
      </c>
      <c r="K228" s="255">
        <f>SUM(K229)</f>
        <v>100000</v>
      </c>
      <c r="L228" s="255">
        <f t="shared" ref="L228" si="29">SUM(L229)</f>
        <v>19828.79</v>
      </c>
      <c r="M228" s="256">
        <f>AVERAGE(L228/K228)*100</f>
        <v>19.828790000000001</v>
      </c>
      <c r="N228" s="212"/>
      <c r="O228" s="219"/>
      <c r="P228" s="219"/>
      <c r="Q228" s="219"/>
      <c r="R228" s="219"/>
    </row>
    <row r="229" spans="1:18" s="58" customFormat="1" x14ac:dyDescent="0.2">
      <c r="A229" s="257"/>
      <c r="B229" s="257"/>
      <c r="C229" s="257"/>
      <c r="D229" s="257"/>
      <c r="E229" s="257"/>
      <c r="F229" s="257" t="s">
        <v>30</v>
      </c>
      <c r="G229" s="257" t="s">
        <v>30</v>
      </c>
      <c r="H229" s="258"/>
      <c r="I229" s="259">
        <v>32</v>
      </c>
      <c r="J229" s="261" t="s">
        <v>13</v>
      </c>
      <c r="K229" s="260">
        <f>SUM(K230)</f>
        <v>100000</v>
      </c>
      <c r="L229" s="260">
        <v>19828.79</v>
      </c>
      <c r="M229" s="222">
        <f>AVERAGE(L229/K229)*100</f>
        <v>19.828790000000001</v>
      </c>
      <c r="N229" s="212"/>
      <c r="O229" s="219"/>
      <c r="P229" s="219"/>
      <c r="Q229" s="219"/>
      <c r="R229" s="219"/>
    </row>
    <row r="230" spans="1:18" s="58" customFormat="1" x14ac:dyDescent="0.2">
      <c r="A230" s="257">
        <v>1</v>
      </c>
      <c r="B230" s="257"/>
      <c r="C230" s="257"/>
      <c r="D230" s="257"/>
      <c r="E230" s="257"/>
      <c r="F230" s="257" t="s">
        <v>30</v>
      </c>
      <c r="G230" s="257" t="s">
        <v>30</v>
      </c>
      <c r="H230" s="258"/>
      <c r="I230" s="259">
        <v>323</v>
      </c>
      <c r="J230" s="261" t="s">
        <v>16</v>
      </c>
      <c r="K230" s="260">
        <v>100000</v>
      </c>
      <c r="L230" s="260">
        <f>SUM(L231:L232)</f>
        <v>19828.79</v>
      </c>
      <c r="M230" s="222">
        <f>AVERAGE(L230/K230)*100</f>
        <v>19.828790000000001</v>
      </c>
      <c r="N230" s="212"/>
      <c r="O230" s="219"/>
      <c r="P230" s="219"/>
      <c r="Q230" s="219"/>
      <c r="R230" s="219"/>
    </row>
    <row r="231" spans="1:18" s="58" customFormat="1" x14ac:dyDescent="0.2">
      <c r="A231" s="257"/>
      <c r="B231" s="257"/>
      <c r="C231" s="257"/>
      <c r="D231" s="257"/>
      <c r="E231" s="257"/>
      <c r="F231" s="257"/>
      <c r="G231" s="257"/>
      <c r="H231" s="258"/>
      <c r="I231" s="263" t="s">
        <v>472</v>
      </c>
      <c r="J231" s="264" t="s">
        <v>473</v>
      </c>
      <c r="K231" s="260"/>
      <c r="L231" s="291">
        <v>6274.42</v>
      </c>
      <c r="M231" s="309"/>
      <c r="N231" s="212"/>
      <c r="O231" s="219"/>
      <c r="P231" s="219"/>
      <c r="Q231" s="219"/>
      <c r="R231" s="219"/>
    </row>
    <row r="232" spans="1:18" s="4" customFormat="1" x14ac:dyDescent="0.2">
      <c r="A232" s="209"/>
      <c r="B232" s="209"/>
      <c r="C232" s="209"/>
      <c r="D232" s="209"/>
      <c r="E232" s="209"/>
      <c r="F232" s="209"/>
      <c r="G232" s="209"/>
      <c r="H232" s="114"/>
      <c r="I232" s="263" t="s">
        <v>474</v>
      </c>
      <c r="J232" s="264" t="s">
        <v>475</v>
      </c>
      <c r="K232" s="291"/>
      <c r="L232" s="291">
        <v>13554.37</v>
      </c>
      <c r="M232" s="292"/>
      <c r="N232" s="5"/>
      <c r="O232" s="220"/>
      <c r="P232" s="220"/>
      <c r="Q232" s="220"/>
      <c r="R232" s="220"/>
    </row>
    <row r="233" spans="1:18" s="58" customFormat="1" x14ac:dyDescent="0.2">
      <c r="A233" s="252">
        <v>1</v>
      </c>
      <c r="B233" s="252"/>
      <c r="C233" s="252"/>
      <c r="D233" s="252"/>
      <c r="E233" s="252"/>
      <c r="F233" s="252" t="s">
        <v>51</v>
      </c>
      <c r="G233" s="252" t="s">
        <v>51</v>
      </c>
      <c r="H233" s="253" t="s">
        <v>342</v>
      </c>
      <c r="I233" s="253" t="s">
        <v>176</v>
      </c>
      <c r="J233" s="254" t="s">
        <v>177</v>
      </c>
      <c r="K233" s="255">
        <f>SUM(K234+K237)</f>
        <v>450000</v>
      </c>
      <c r="L233" s="255">
        <f>SUM(L234+L237)</f>
        <v>156524</v>
      </c>
      <c r="M233" s="256">
        <f>AVERAGE(L233/K233)*100</f>
        <v>34.783111111111111</v>
      </c>
      <c r="N233" s="212"/>
      <c r="O233" s="219"/>
      <c r="P233" s="219"/>
      <c r="Q233" s="219"/>
      <c r="R233" s="219"/>
    </row>
    <row r="234" spans="1:18" s="58" customFormat="1" ht="12.75" customHeight="1" x14ac:dyDescent="0.2">
      <c r="A234" s="283"/>
      <c r="B234" s="283"/>
      <c r="C234" s="283"/>
      <c r="D234" s="283"/>
      <c r="E234" s="283"/>
      <c r="F234" s="283"/>
      <c r="G234" s="283"/>
      <c r="H234" s="258"/>
      <c r="I234" s="259">
        <v>32</v>
      </c>
      <c r="J234" s="261" t="s">
        <v>13</v>
      </c>
      <c r="K234" s="284">
        <f>SUM(K235)</f>
        <v>150000</v>
      </c>
      <c r="L234" s="284">
        <f>SUM(L235)</f>
        <v>0</v>
      </c>
      <c r="M234" s="222">
        <f>AVERAGE(L234/K234)*100</f>
        <v>0</v>
      </c>
      <c r="N234" s="222"/>
      <c r="O234" s="214"/>
      <c r="P234" s="212"/>
      <c r="Q234" s="369"/>
      <c r="R234" s="219"/>
    </row>
    <row r="235" spans="1:18" s="58" customFormat="1" ht="12.75" customHeight="1" x14ac:dyDescent="0.2">
      <c r="A235" s="283">
        <v>1</v>
      </c>
      <c r="B235" s="283"/>
      <c r="C235" s="283"/>
      <c r="D235" s="283"/>
      <c r="E235" s="283"/>
      <c r="F235" s="283"/>
      <c r="G235" s="283"/>
      <c r="H235" s="258"/>
      <c r="I235" s="259">
        <v>323</v>
      </c>
      <c r="J235" s="261" t="s">
        <v>16</v>
      </c>
      <c r="K235" s="284">
        <v>150000</v>
      </c>
      <c r="L235" s="284">
        <v>0</v>
      </c>
      <c r="M235" s="222">
        <f>AVERAGE(L235/K235)*100</f>
        <v>0</v>
      </c>
      <c r="N235" s="222"/>
      <c r="O235" s="214"/>
      <c r="P235" s="212"/>
      <c r="Q235" s="219"/>
      <c r="R235" s="219"/>
    </row>
    <row r="236" spans="1:18" s="99" customFormat="1" ht="12.75" customHeight="1" x14ac:dyDescent="0.2">
      <c r="A236" s="301"/>
      <c r="B236" s="301"/>
      <c r="C236" s="301"/>
      <c r="D236" s="301"/>
      <c r="E236" s="301"/>
      <c r="F236" s="301"/>
      <c r="G236" s="301"/>
      <c r="H236" s="276"/>
      <c r="I236" s="277">
        <v>3232</v>
      </c>
      <c r="J236" s="264" t="s">
        <v>473</v>
      </c>
      <c r="K236" s="310"/>
      <c r="L236" s="310">
        <v>0</v>
      </c>
      <c r="M236" s="278"/>
      <c r="N236" s="223"/>
      <c r="O236" s="215"/>
      <c r="P236" s="212"/>
      <c r="Q236" s="302"/>
      <c r="R236" s="302"/>
    </row>
    <row r="237" spans="1:18" s="98" customFormat="1" x14ac:dyDescent="0.2">
      <c r="A237" s="305"/>
      <c r="B237" s="305"/>
      <c r="C237" s="305"/>
      <c r="D237" s="305"/>
      <c r="E237" s="305"/>
      <c r="F237" s="305"/>
      <c r="G237" s="305"/>
      <c r="H237" s="306"/>
      <c r="I237" s="259">
        <v>35</v>
      </c>
      <c r="J237" s="261" t="s">
        <v>21</v>
      </c>
      <c r="K237" s="311">
        <f>SUM(K238)</f>
        <v>300000</v>
      </c>
      <c r="L237" s="311">
        <v>156524</v>
      </c>
      <c r="M237" s="222">
        <f>AVERAGE(L237/K237)*100</f>
        <v>52.174666666666667</v>
      </c>
      <c r="N237" s="357"/>
      <c r="O237" s="358"/>
      <c r="P237" s="358"/>
      <c r="Q237" s="358"/>
      <c r="R237" s="358"/>
    </row>
    <row r="238" spans="1:18" s="98" customFormat="1" x14ac:dyDescent="0.2">
      <c r="A238" s="305">
        <v>1</v>
      </c>
      <c r="B238" s="305"/>
      <c r="C238" s="305"/>
      <c r="D238" s="305"/>
      <c r="E238" s="305"/>
      <c r="F238" s="305"/>
      <c r="G238" s="305"/>
      <c r="H238" s="306"/>
      <c r="I238" s="259">
        <v>351</v>
      </c>
      <c r="J238" s="261" t="s">
        <v>352</v>
      </c>
      <c r="K238" s="311">
        <v>300000</v>
      </c>
      <c r="L238" s="311">
        <v>156524</v>
      </c>
      <c r="M238" s="222">
        <f>AVERAGE(L238/K238)*100</f>
        <v>52.174666666666667</v>
      </c>
      <c r="N238" s="357"/>
      <c r="O238" s="358"/>
      <c r="P238" s="358"/>
      <c r="Q238" s="358"/>
      <c r="R238" s="358"/>
    </row>
    <row r="239" spans="1:18" s="7" customFormat="1" x14ac:dyDescent="0.2">
      <c r="A239" s="307"/>
      <c r="B239" s="307"/>
      <c r="C239" s="307"/>
      <c r="D239" s="307"/>
      <c r="E239" s="307"/>
      <c r="F239" s="307"/>
      <c r="G239" s="307"/>
      <c r="H239" s="308"/>
      <c r="I239" s="263" t="s">
        <v>499</v>
      </c>
      <c r="J239" s="264" t="s">
        <v>352</v>
      </c>
      <c r="K239" s="295"/>
      <c r="L239" s="295">
        <v>156524</v>
      </c>
      <c r="M239" s="312"/>
      <c r="N239" s="367"/>
      <c r="O239" s="368"/>
      <c r="P239" s="368"/>
      <c r="Q239" s="368"/>
      <c r="R239" s="368"/>
    </row>
    <row r="240" spans="1:18" s="98" customFormat="1" ht="15" customHeight="1" x14ac:dyDescent="0.2">
      <c r="A240" s="252">
        <v>1</v>
      </c>
      <c r="B240" s="252"/>
      <c r="C240" s="252"/>
      <c r="D240" s="252">
        <v>4</v>
      </c>
      <c r="E240" s="252"/>
      <c r="F240" s="252" t="s">
        <v>51</v>
      </c>
      <c r="G240" s="252" t="s">
        <v>51</v>
      </c>
      <c r="H240" s="253" t="s">
        <v>342</v>
      </c>
      <c r="I240" s="253" t="s">
        <v>912</v>
      </c>
      <c r="J240" s="254" t="s">
        <v>913</v>
      </c>
      <c r="K240" s="255">
        <f>SUM(K241)</f>
        <v>710000</v>
      </c>
      <c r="L240" s="255">
        <f t="shared" ref="L240:L241" si="30">SUM(L241)</f>
        <v>0</v>
      </c>
      <c r="M240" s="256">
        <f>AVERAGE(L240/K240)*100</f>
        <v>0</v>
      </c>
      <c r="N240" s="213"/>
      <c r="O240" s="213"/>
      <c r="P240" s="370"/>
      <c r="Q240" s="358"/>
      <c r="R240" s="358"/>
    </row>
    <row r="241" spans="1:18" s="98" customFormat="1" x14ac:dyDescent="0.2">
      <c r="A241" s="305"/>
      <c r="B241" s="305"/>
      <c r="C241" s="305"/>
      <c r="D241" s="313"/>
      <c r="E241" s="305"/>
      <c r="F241" s="305"/>
      <c r="G241" s="305"/>
      <c r="H241" s="306"/>
      <c r="I241" s="259">
        <v>32</v>
      </c>
      <c r="J241" s="261" t="s">
        <v>13</v>
      </c>
      <c r="K241" s="311">
        <f>SUM(K242)</f>
        <v>710000</v>
      </c>
      <c r="L241" s="311">
        <f t="shared" si="30"/>
        <v>0</v>
      </c>
      <c r="M241" s="222">
        <f>AVERAGE(L241/K241)*100</f>
        <v>0</v>
      </c>
      <c r="N241" s="213"/>
      <c r="O241" s="213"/>
      <c r="P241" s="370"/>
      <c r="Q241" s="358"/>
      <c r="R241" s="358"/>
    </row>
    <row r="242" spans="1:18" s="98" customFormat="1" x14ac:dyDescent="0.2">
      <c r="A242" s="305">
        <v>1</v>
      </c>
      <c r="B242" s="305"/>
      <c r="C242" s="305"/>
      <c r="D242" s="305">
        <v>4</v>
      </c>
      <c r="E242" s="305"/>
      <c r="F242" s="305"/>
      <c r="G242" s="305"/>
      <c r="H242" s="306"/>
      <c r="I242" s="259">
        <v>323</v>
      </c>
      <c r="J242" s="261" t="s">
        <v>16</v>
      </c>
      <c r="K242" s="311">
        <v>710000</v>
      </c>
      <c r="L242" s="311">
        <v>0</v>
      </c>
      <c r="M242" s="222">
        <f>AVERAGE(L242/K242)*100</f>
        <v>0</v>
      </c>
      <c r="N242" s="213"/>
      <c r="O242" s="213"/>
      <c r="P242" s="370"/>
      <c r="Q242" s="358"/>
      <c r="R242" s="358"/>
    </row>
    <row r="243" spans="1:18" s="208" customFormat="1" x14ac:dyDescent="0.2">
      <c r="A243" s="314"/>
      <c r="B243" s="314"/>
      <c r="C243" s="314"/>
      <c r="D243" s="314"/>
      <c r="E243" s="314"/>
      <c r="F243" s="314"/>
      <c r="G243" s="314"/>
      <c r="H243" s="315"/>
      <c r="I243" s="277">
        <v>3232</v>
      </c>
      <c r="J243" s="264" t="s">
        <v>473</v>
      </c>
      <c r="K243" s="316"/>
      <c r="L243" s="316">
        <v>0</v>
      </c>
      <c r="M243" s="317"/>
      <c r="N243" s="371"/>
      <c r="O243" s="371"/>
      <c r="P243" s="370"/>
      <c r="Q243" s="321"/>
      <c r="R243" s="321"/>
    </row>
    <row r="244" spans="1:18" s="98" customFormat="1" x14ac:dyDescent="0.2">
      <c r="A244" s="252">
        <v>1</v>
      </c>
      <c r="B244" s="252"/>
      <c r="C244" s="252"/>
      <c r="D244" s="252"/>
      <c r="E244" s="252"/>
      <c r="F244" s="252" t="s">
        <v>51</v>
      </c>
      <c r="G244" s="252" t="s">
        <v>51</v>
      </c>
      <c r="H244" s="253" t="s">
        <v>342</v>
      </c>
      <c r="I244" s="253" t="s">
        <v>914</v>
      </c>
      <c r="J244" s="254" t="s">
        <v>915</v>
      </c>
      <c r="K244" s="255">
        <f>SUM(K245)</f>
        <v>150000</v>
      </c>
      <c r="L244" s="255">
        <f t="shared" ref="L244" si="31">SUM(L245)</f>
        <v>76263.83</v>
      </c>
      <c r="M244" s="256">
        <f>AVERAGE(L244/K244)*100</f>
        <v>50.842553333333328</v>
      </c>
      <c r="N244" s="221"/>
      <c r="O244" s="213"/>
      <c r="P244" s="370"/>
      <c r="Q244" s="358"/>
      <c r="R244" s="358"/>
    </row>
    <row r="245" spans="1:18" s="98" customFormat="1" x14ac:dyDescent="0.2">
      <c r="A245" s="305"/>
      <c r="B245" s="305"/>
      <c r="C245" s="305"/>
      <c r="D245" s="305"/>
      <c r="E245" s="305"/>
      <c r="F245" s="305"/>
      <c r="G245" s="305"/>
      <c r="H245" s="306"/>
      <c r="I245" s="259">
        <v>32</v>
      </c>
      <c r="J245" s="261" t="s">
        <v>13</v>
      </c>
      <c r="K245" s="311">
        <f>SUM(K246)</f>
        <v>150000</v>
      </c>
      <c r="L245" s="311">
        <f>SUM(L246+L248)</f>
        <v>76263.83</v>
      </c>
      <c r="M245" s="222">
        <f>AVERAGE(L245/K245)*100</f>
        <v>50.842553333333328</v>
      </c>
      <c r="N245" s="221"/>
      <c r="O245" s="213"/>
      <c r="P245" s="370"/>
      <c r="Q245" s="358"/>
      <c r="R245" s="358"/>
    </row>
    <row r="246" spans="1:18" s="98" customFormat="1" x14ac:dyDescent="0.2">
      <c r="A246" s="305">
        <v>1</v>
      </c>
      <c r="B246" s="305"/>
      <c r="C246" s="305"/>
      <c r="D246" s="305"/>
      <c r="E246" s="305"/>
      <c r="F246" s="305"/>
      <c r="G246" s="305"/>
      <c r="H246" s="306"/>
      <c r="I246" s="259">
        <v>323</v>
      </c>
      <c r="J246" s="261" t="s">
        <v>16</v>
      </c>
      <c r="K246" s="311">
        <v>150000</v>
      </c>
      <c r="L246" s="311">
        <v>0</v>
      </c>
      <c r="M246" s="222">
        <f>AVERAGE(L246/K246)*100</f>
        <v>0</v>
      </c>
      <c r="N246" s="372"/>
      <c r="O246" s="373"/>
      <c r="P246" s="370"/>
      <c r="Q246" s="358"/>
      <c r="R246" s="358"/>
    </row>
    <row r="247" spans="1:18" s="98" customFormat="1" x14ac:dyDescent="0.2">
      <c r="A247" s="305"/>
      <c r="B247" s="305"/>
      <c r="C247" s="305"/>
      <c r="D247" s="305"/>
      <c r="E247" s="305"/>
      <c r="F247" s="305"/>
      <c r="G247" s="305"/>
      <c r="H247" s="306"/>
      <c r="I247" s="318">
        <v>3239</v>
      </c>
      <c r="J247" s="319" t="s">
        <v>909</v>
      </c>
      <c r="K247" s="316"/>
      <c r="L247" s="295">
        <v>0</v>
      </c>
      <c r="M247" s="320"/>
      <c r="N247" s="372"/>
      <c r="O247" s="373"/>
      <c r="P247" s="370"/>
      <c r="Q247" s="358"/>
      <c r="R247" s="358"/>
    </row>
    <row r="248" spans="1:18" s="208" customFormat="1" x14ac:dyDescent="0.2">
      <c r="A248" s="305">
        <v>1</v>
      </c>
      <c r="B248" s="314"/>
      <c r="C248" s="314"/>
      <c r="D248" s="314"/>
      <c r="E248" s="314"/>
      <c r="F248" s="314"/>
      <c r="G248" s="314"/>
      <c r="H248" s="321"/>
      <c r="I248" s="259">
        <v>329</v>
      </c>
      <c r="J248" s="261" t="s">
        <v>348</v>
      </c>
      <c r="K248" s="322">
        <v>0</v>
      </c>
      <c r="L248" s="311">
        <v>76263.83</v>
      </c>
      <c r="M248" s="222">
        <v>0</v>
      </c>
      <c r="N248" s="374"/>
      <c r="O248" s="375"/>
      <c r="P248" s="370"/>
      <c r="Q248" s="321"/>
      <c r="R248" s="321"/>
    </row>
    <row r="249" spans="1:18" s="208" customFormat="1" x14ac:dyDescent="0.2">
      <c r="A249" s="314"/>
      <c r="B249" s="314"/>
      <c r="C249" s="314"/>
      <c r="D249" s="314"/>
      <c r="E249" s="314"/>
      <c r="F249" s="314"/>
      <c r="G249" s="314"/>
      <c r="H249" s="321"/>
      <c r="I249" s="263" t="s">
        <v>438</v>
      </c>
      <c r="J249" s="264" t="s">
        <v>439</v>
      </c>
      <c r="K249" s="322"/>
      <c r="L249" s="316">
        <v>76263.83</v>
      </c>
      <c r="M249" s="317"/>
      <c r="N249" s="374"/>
      <c r="O249" s="375"/>
      <c r="P249" s="370"/>
      <c r="Q249" s="321"/>
      <c r="R249" s="321"/>
    </row>
    <row r="250" spans="1:18" s="98" customFormat="1" ht="12.75" customHeight="1" x14ac:dyDescent="0.2">
      <c r="A250" s="252">
        <v>1</v>
      </c>
      <c r="B250" s="252"/>
      <c r="C250" s="252"/>
      <c r="D250" s="252">
        <v>4</v>
      </c>
      <c r="E250" s="252"/>
      <c r="F250" s="252" t="s">
        <v>51</v>
      </c>
      <c r="G250" s="252" t="s">
        <v>51</v>
      </c>
      <c r="H250" s="253" t="s">
        <v>342</v>
      </c>
      <c r="I250" s="253" t="s">
        <v>916</v>
      </c>
      <c r="J250" s="254" t="s">
        <v>917</v>
      </c>
      <c r="K250" s="255">
        <f>SUM(K251)</f>
        <v>585000</v>
      </c>
      <c r="L250" s="255">
        <f t="shared" ref="L250:L251" si="32">SUM(L251)</f>
        <v>0</v>
      </c>
      <c r="M250" s="256">
        <f>AVERAGE(L250/K250)*100</f>
        <v>0</v>
      </c>
      <c r="N250" s="213"/>
      <c r="O250" s="213"/>
      <c r="P250" s="370"/>
      <c r="Q250" s="358"/>
      <c r="R250" s="358"/>
    </row>
    <row r="251" spans="1:18" s="98" customFormat="1" x14ac:dyDescent="0.2">
      <c r="A251" s="305"/>
      <c r="B251" s="305"/>
      <c r="C251" s="305"/>
      <c r="D251" s="313"/>
      <c r="E251" s="305"/>
      <c r="F251" s="305"/>
      <c r="G251" s="305"/>
      <c r="H251" s="306"/>
      <c r="I251" s="259">
        <v>42</v>
      </c>
      <c r="J251" s="261" t="s">
        <v>29</v>
      </c>
      <c r="K251" s="311">
        <f>SUM(K252)</f>
        <v>585000</v>
      </c>
      <c r="L251" s="311">
        <f t="shared" si="32"/>
        <v>0</v>
      </c>
      <c r="M251" s="222">
        <f>AVERAGE(L251/K251)*100</f>
        <v>0</v>
      </c>
      <c r="N251" s="213"/>
      <c r="O251" s="213"/>
      <c r="P251" s="370"/>
      <c r="Q251" s="358"/>
      <c r="R251" s="358"/>
    </row>
    <row r="252" spans="1:18" s="98" customFormat="1" x14ac:dyDescent="0.2">
      <c r="A252" s="305">
        <v>1</v>
      </c>
      <c r="B252" s="305"/>
      <c r="C252" s="305"/>
      <c r="D252" s="305">
        <v>4</v>
      </c>
      <c r="E252" s="305"/>
      <c r="F252" s="305"/>
      <c r="G252" s="305"/>
      <c r="H252" s="306"/>
      <c r="I252" s="259">
        <v>422</v>
      </c>
      <c r="J252" s="261" t="s">
        <v>349</v>
      </c>
      <c r="K252" s="311">
        <v>585000</v>
      </c>
      <c r="L252" s="311">
        <v>0</v>
      </c>
      <c r="M252" s="222">
        <f>AVERAGE(L252/K252)*100</f>
        <v>0</v>
      </c>
      <c r="N252" s="214"/>
      <c r="O252" s="214"/>
      <c r="P252" s="357"/>
      <c r="Q252" s="358"/>
      <c r="R252" s="358"/>
    </row>
    <row r="253" spans="1:18" s="208" customFormat="1" x14ac:dyDescent="0.2">
      <c r="A253" s="314"/>
      <c r="B253" s="314"/>
      <c r="C253" s="314"/>
      <c r="D253" s="314"/>
      <c r="E253" s="314"/>
      <c r="F253" s="314"/>
      <c r="G253" s="314"/>
      <c r="H253" s="315"/>
      <c r="I253" s="277">
        <v>4223</v>
      </c>
      <c r="J253" s="278" t="s">
        <v>918</v>
      </c>
      <c r="K253" s="316"/>
      <c r="L253" s="316">
        <v>0</v>
      </c>
      <c r="M253" s="317"/>
      <c r="N253" s="215"/>
      <c r="O253" s="215"/>
      <c r="P253" s="357"/>
      <c r="Q253" s="321"/>
      <c r="R253" s="321"/>
    </row>
    <row r="254" spans="1:18" s="58" customFormat="1" x14ac:dyDescent="0.2">
      <c r="A254" s="240"/>
      <c r="B254" s="240"/>
      <c r="C254" s="240"/>
      <c r="D254" s="240"/>
      <c r="E254" s="240"/>
      <c r="F254" s="240"/>
      <c r="G254" s="240"/>
      <c r="H254" s="241"/>
      <c r="I254" s="242" t="s">
        <v>178</v>
      </c>
      <c r="J254" s="243"/>
      <c r="K254" s="244">
        <f>SUM(K258+K263+K300+K309+K322+K327+K359+K372+K377+K382+K387)</f>
        <v>9180000</v>
      </c>
      <c r="L254" s="244">
        <f>SUM(L258+L263+L300+L309+L322+L327+L359+L372+L377+L382+L387)</f>
        <v>1047352.1799999999</v>
      </c>
      <c r="M254" s="245">
        <f t="shared" ref="M254:M261" si="33">AVERAGE(L254/K254)*100</f>
        <v>11.409065141612199</v>
      </c>
      <c r="N254" s="212"/>
      <c r="O254" s="219"/>
      <c r="P254" s="219"/>
      <c r="Q254" s="219"/>
      <c r="R254" s="219"/>
    </row>
    <row r="255" spans="1:18" s="58" customFormat="1" x14ac:dyDescent="0.2">
      <c r="A255" s="240"/>
      <c r="B255" s="240"/>
      <c r="C255" s="240"/>
      <c r="D255" s="240"/>
      <c r="E255" s="240"/>
      <c r="F255" s="240"/>
      <c r="G255" s="240"/>
      <c r="H255" s="241" t="s">
        <v>50</v>
      </c>
      <c r="I255" s="242" t="s">
        <v>170</v>
      </c>
      <c r="J255" s="243"/>
      <c r="K255" s="244">
        <f>SUM(K336+K347)</f>
        <v>100000</v>
      </c>
      <c r="L255" s="244">
        <f>SUM(L336+L347)</f>
        <v>18514.25</v>
      </c>
      <c r="M255" s="245">
        <f t="shared" si="33"/>
        <v>18.514249999999997</v>
      </c>
      <c r="N255" s="212"/>
      <c r="O255" s="260"/>
      <c r="P255" s="219"/>
      <c r="Q255" s="219"/>
      <c r="R255" s="219"/>
    </row>
    <row r="256" spans="1:18" s="58" customFormat="1" x14ac:dyDescent="0.2">
      <c r="A256" s="240"/>
      <c r="B256" s="240"/>
      <c r="C256" s="240"/>
      <c r="D256" s="240"/>
      <c r="E256" s="240"/>
      <c r="F256" s="240"/>
      <c r="G256" s="240"/>
      <c r="H256" s="241" t="s">
        <v>67</v>
      </c>
      <c r="I256" s="242" t="s">
        <v>201</v>
      </c>
      <c r="J256" s="243"/>
      <c r="K256" s="244">
        <f>SUM(K259+K264+K268+K272+K276+K280+K288+K292+K296+K328+K364+K368+K373)</f>
        <v>4440000</v>
      </c>
      <c r="L256" s="244">
        <f>SUM(L259+L264+L268+L272+L276+L280+L288+L292+L296+L328+L364+L368+L373)</f>
        <v>506050.80000000005</v>
      </c>
      <c r="M256" s="245">
        <f t="shared" si="33"/>
        <v>11.397540540540541</v>
      </c>
      <c r="N256" s="212"/>
      <c r="O256" s="219"/>
      <c r="P256" s="219"/>
      <c r="Q256" s="219"/>
      <c r="R256" s="219"/>
    </row>
    <row r="257" spans="1:18" s="59" customFormat="1" x14ac:dyDescent="0.2">
      <c r="A257" s="240"/>
      <c r="B257" s="240"/>
      <c r="C257" s="240"/>
      <c r="D257" s="240"/>
      <c r="E257" s="240"/>
      <c r="F257" s="240"/>
      <c r="G257" s="240"/>
      <c r="H257" s="241" t="s">
        <v>72</v>
      </c>
      <c r="I257" s="242" t="s">
        <v>142</v>
      </c>
      <c r="J257" s="243"/>
      <c r="K257" s="244">
        <f>SUM(K284+K301+K305+K310+K314+K318+K323+K332+K343+K351+K355+K360+K378+K383+K388)</f>
        <v>4640000</v>
      </c>
      <c r="L257" s="244">
        <f>SUM(L284+L301+L305+L310+L314+L318+L323+L332+L343+L351+L355+L360+L378+L383+L388)</f>
        <v>522787.13</v>
      </c>
      <c r="M257" s="245">
        <f t="shared" si="33"/>
        <v>11.26696400862069</v>
      </c>
      <c r="N257" s="224"/>
      <c r="O257" s="218"/>
      <c r="P257" s="218"/>
      <c r="Q257" s="218"/>
      <c r="R257" s="218"/>
    </row>
    <row r="258" spans="1:18" s="58" customFormat="1" x14ac:dyDescent="0.2">
      <c r="A258" s="268"/>
      <c r="B258" s="268"/>
      <c r="C258" s="268">
        <v>3</v>
      </c>
      <c r="D258" s="268">
        <v>4</v>
      </c>
      <c r="E258" s="268"/>
      <c r="F258" s="268">
        <v>6</v>
      </c>
      <c r="G258" s="268" t="s">
        <v>51</v>
      </c>
      <c r="H258" s="269"/>
      <c r="I258" s="269" t="s">
        <v>96</v>
      </c>
      <c r="J258" s="271" t="s">
        <v>179</v>
      </c>
      <c r="K258" s="272">
        <f t="shared" ref="K258:L259" si="34">SUM(K259)</f>
        <v>1200000</v>
      </c>
      <c r="L258" s="272">
        <f t="shared" si="34"/>
        <v>30250</v>
      </c>
      <c r="M258" s="251">
        <f t="shared" si="33"/>
        <v>2.520833333333333</v>
      </c>
      <c r="N258" s="212"/>
      <c r="O258" s="219"/>
      <c r="P258" s="219"/>
      <c r="Q258" s="219"/>
      <c r="R258" s="219"/>
    </row>
    <row r="259" spans="1:18" s="58" customFormat="1" x14ac:dyDescent="0.2">
      <c r="A259" s="252"/>
      <c r="B259" s="252"/>
      <c r="C259" s="252">
        <v>3</v>
      </c>
      <c r="D259" s="252">
        <v>4</v>
      </c>
      <c r="E259" s="252"/>
      <c r="F259" s="252">
        <v>6</v>
      </c>
      <c r="G259" s="252" t="s">
        <v>51</v>
      </c>
      <c r="H259" s="253" t="s">
        <v>401</v>
      </c>
      <c r="I259" s="253" t="s">
        <v>98</v>
      </c>
      <c r="J259" s="254" t="s">
        <v>180</v>
      </c>
      <c r="K259" s="255">
        <f t="shared" si="34"/>
        <v>1200000</v>
      </c>
      <c r="L259" s="255">
        <f t="shared" si="34"/>
        <v>30250</v>
      </c>
      <c r="M259" s="256">
        <f t="shared" si="33"/>
        <v>2.520833333333333</v>
      </c>
      <c r="N259" s="212"/>
      <c r="O259" s="219"/>
      <c r="P259" s="219"/>
      <c r="Q259" s="219"/>
      <c r="R259" s="219"/>
    </row>
    <row r="260" spans="1:18" s="58" customFormat="1" x14ac:dyDescent="0.2">
      <c r="A260" s="257"/>
      <c r="B260" s="257"/>
      <c r="C260" s="257"/>
      <c r="D260" s="257"/>
      <c r="E260" s="257"/>
      <c r="F260" s="257" t="s">
        <v>30</v>
      </c>
      <c r="G260" s="257" t="s">
        <v>30</v>
      </c>
      <c r="H260" s="258"/>
      <c r="I260" s="259">
        <v>42</v>
      </c>
      <c r="J260" s="261" t="s">
        <v>29</v>
      </c>
      <c r="K260" s="260">
        <f>SUM(K261)</f>
        <v>1200000</v>
      </c>
      <c r="L260" s="260">
        <v>30250</v>
      </c>
      <c r="M260" s="222">
        <f t="shared" si="33"/>
        <v>2.520833333333333</v>
      </c>
      <c r="N260" s="212"/>
      <c r="O260" s="219"/>
      <c r="P260" s="219"/>
      <c r="Q260" s="219"/>
      <c r="R260" s="219"/>
    </row>
    <row r="261" spans="1:18" s="59" customFormat="1" x14ac:dyDescent="0.2">
      <c r="A261" s="257"/>
      <c r="B261" s="257"/>
      <c r="C261" s="257">
        <v>3</v>
      </c>
      <c r="D261" s="257">
        <v>4</v>
      </c>
      <c r="E261" s="257"/>
      <c r="F261" s="257">
        <v>6</v>
      </c>
      <c r="G261" s="257" t="s">
        <v>30</v>
      </c>
      <c r="H261" s="258"/>
      <c r="I261" s="259">
        <v>421</v>
      </c>
      <c r="J261" s="261" t="s">
        <v>353</v>
      </c>
      <c r="K261" s="260">
        <v>1200000</v>
      </c>
      <c r="L261" s="260">
        <v>30250</v>
      </c>
      <c r="M261" s="222">
        <f t="shared" si="33"/>
        <v>2.520833333333333</v>
      </c>
      <c r="N261" s="224"/>
      <c r="O261" s="218"/>
      <c r="P261" s="218"/>
      <c r="Q261" s="218"/>
      <c r="R261" s="218"/>
    </row>
    <row r="262" spans="1:18" s="6" customFormat="1" x14ac:dyDescent="0.2">
      <c r="A262" s="209"/>
      <c r="B262" s="209"/>
      <c r="C262" s="209"/>
      <c r="D262" s="209"/>
      <c r="E262" s="209"/>
      <c r="F262" s="209"/>
      <c r="G262" s="209"/>
      <c r="H262" s="114"/>
      <c r="I262" s="263" t="s">
        <v>500</v>
      </c>
      <c r="J262" s="264" t="s">
        <v>501</v>
      </c>
      <c r="K262" s="291"/>
      <c r="L262" s="291">
        <v>30250</v>
      </c>
      <c r="M262" s="292"/>
      <c r="N262" s="360"/>
      <c r="O262" s="361"/>
      <c r="P262" s="361"/>
      <c r="Q262" s="361"/>
      <c r="R262" s="361"/>
    </row>
    <row r="263" spans="1:18" s="59" customFormat="1" x14ac:dyDescent="0.2">
      <c r="A263" s="268">
        <v>1</v>
      </c>
      <c r="B263" s="268"/>
      <c r="C263" s="268"/>
      <c r="D263" s="268">
        <v>4</v>
      </c>
      <c r="E263" s="268"/>
      <c r="F263" s="268">
        <v>6</v>
      </c>
      <c r="G263" s="268" t="s">
        <v>51</v>
      </c>
      <c r="H263" s="269"/>
      <c r="I263" s="269" t="s">
        <v>99</v>
      </c>
      <c r="J263" s="271" t="s">
        <v>181</v>
      </c>
      <c r="K263" s="272">
        <f>SUM(K264+K268+K272+K276+K280+K284+K288+K292+K296)</f>
        <v>3900000</v>
      </c>
      <c r="L263" s="272">
        <f>SUM(L264+L268+L272+L276+L280+L284+L288+L292+L296)</f>
        <v>845971.85</v>
      </c>
      <c r="M263" s="251">
        <f>AVERAGE(L263/K263)*100</f>
        <v>21.691585897435896</v>
      </c>
      <c r="N263" s="224"/>
      <c r="O263" s="218"/>
      <c r="P263" s="218"/>
      <c r="Q263" s="218"/>
      <c r="R263" s="218"/>
    </row>
    <row r="264" spans="1:18" s="59" customFormat="1" x14ac:dyDescent="0.2">
      <c r="A264" s="252"/>
      <c r="B264" s="252"/>
      <c r="C264" s="252"/>
      <c r="D264" s="252"/>
      <c r="E264" s="252"/>
      <c r="F264" s="252">
        <v>6</v>
      </c>
      <c r="G264" s="252" t="s">
        <v>51</v>
      </c>
      <c r="H264" s="253" t="s">
        <v>401</v>
      </c>
      <c r="I264" s="253" t="s">
        <v>100</v>
      </c>
      <c r="J264" s="254" t="s">
        <v>182</v>
      </c>
      <c r="K264" s="255">
        <f>SUM(K265)</f>
        <v>300000</v>
      </c>
      <c r="L264" s="255">
        <f t="shared" ref="L264" si="35">SUM(L265)</f>
        <v>81464.91</v>
      </c>
      <c r="M264" s="256">
        <f>AVERAGE(L264/K264)*100</f>
        <v>27.154969999999999</v>
      </c>
      <c r="N264" s="224"/>
      <c r="O264" s="218"/>
      <c r="P264" s="218"/>
      <c r="Q264" s="218"/>
      <c r="R264" s="218"/>
    </row>
    <row r="265" spans="1:18" s="59" customFormat="1" x14ac:dyDescent="0.2">
      <c r="A265" s="283"/>
      <c r="B265" s="283"/>
      <c r="C265" s="283"/>
      <c r="D265" s="283"/>
      <c r="E265" s="283"/>
      <c r="F265" s="283"/>
      <c r="G265" s="283"/>
      <c r="H265" s="258"/>
      <c r="I265" s="259">
        <v>42</v>
      </c>
      <c r="J265" s="261" t="s">
        <v>29</v>
      </c>
      <c r="K265" s="284">
        <f>SUM(K266)</f>
        <v>300000</v>
      </c>
      <c r="L265" s="284">
        <v>81464.91</v>
      </c>
      <c r="M265" s="222">
        <f>AVERAGE(L265/K265)*100</f>
        <v>27.154969999999999</v>
      </c>
      <c r="N265" s="224"/>
      <c r="O265" s="218"/>
      <c r="P265" s="218"/>
      <c r="Q265" s="218"/>
      <c r="R265" s="218"/>
    </row>
    <row r="266" spans="1:18" s="59" customFormat="1" x14ac:dyDescent="0.2">
      <c r="A266" s="283"/>
      <c r="B266" s="283"/>
      <c r="C266" s="283"/>
      <c r="D266" s="283"/>
      <c r="E266" s="283"/>
      <c r="F266" s="283">
        <v>6</v>
      </c>
      <c r="G266" s="283"/>
      <c r="H266" s="258"/>
      <c r="I266" s="259">
        <v>421</v>
      </c>
      <c r="J266" s="261" t="s">
        <v>353</v>
      </c>
      <c r="K266" s="260">
        <v>300000</v>
      </c>
      <c r="L266" s="260">
        <v>81464.91</v>
      </c>
      <c r="M266" s="222">
        <f>AVERAGE(L266/K266)*100</f>
        <v>27.154969999999999</v>
      </c>
      <c r="N266" s="224"/>
      <c r="O266" s="218"/>
      <c r="P266" s="218"/>
      <c r="Q266" s="218"/>
      <c r="R266" s="218"/>
    </row>
    <row r="267" spans="1:18" s="6" customFormat="1" x14ac:dyDescent="0.2">
      <c r="A267" s="285"/>
      <c r="B267" s="285"/>
      <c r="C267" s="285"/>
      <c r="D267" s="285"/>
      <c r="E267" s="285"/>
      <c r="F267" s="285"/>
      <c r="G267" s="285"/>
      <c r="H267" s="114"/>
      <c r="I267" s="263" t="s">
        <v>500</v>
      </c>
      <c r="J267" s="264" t="s">
        <v>501</v>
      </c>
      <c r="K267" s="291"/>
      <c r="L267" s="291">
        <v>81464.91</v>
      </c>
      <c r="M267" s="292"/>
      <c r="N267" s="360"/>
      <c r="O267" s="361"/>
      <c r="P267" s="361"/>
      <c r="Q267" s="361"/>
      <c r="R267" s="361"/>
    </row>
    <row r="268" spans="1:18" s="59" customFormat="1" x14ac:dyDescent="0.2">
      <c r="A268" s="252">
        <v>1</v>
      </c>
      <c r="B268" s="252"/>
      <c r="C268" s="252"/>
      <c r="D268" s="252"/>
      <c r="E268" s="252"/>
      <c r="F268" s="252" t="s">
        <v>51</v>
      </c>
      <c r="G268" s="252" t="s">
        <v>51</v>
      </c>
      <c r="H268" s="253" t="s">
        <v>401</v>
      </c>
      <c r="I268" s="253" t="s">
        <v>183</v>
      </c>
      <c r="J268" s="254" t="s">
        <v>386</v>
      </c>
      <c r="K268" s="255">
        <f>SUM(K269)</f>
        <v>25000</v>
      </c>
      <c r="L268" s="255">
        <f>SUM(L269)</f>
        <v>0</v>
      </c>
      <c r="M268" s="256">
        <f>AVERAGE(L268/K268)*100</f>
        <v>0</v>
      </c>
      <c r="N268" s="224"/>
      <c r="O268" s="218"/>
      <c r="P268" s="218"/>
      <c r="Q268" s="218"/>
      <c r="R268" s="218"/>
    </row>
    <row r="269" spans="1:18" s="59" customFormat="1" x14ac:dyDescent="0.2">
      <c r="A269" s="283"/>
      <c r="B269" s="283"/>
      <c r="C269" s="283"/>
      <c r="D269" s="283"/>
      <c r="E269" s="283"/>
      <c r="F269" s="283"/>
      <c r="G269" s="283"/>
      <c r="H269" s="258"/>
      <c r="I269" s="259">
        <v>42</v>
      </c>
      <c r="J269" s="261" t="s">
        <v>29</v>
      </c>
      <c r="K269" s="284">
        <f>SUM(K270)</f>
        <v>25000</v>
      </c>
      <c r="L269" s="284">
        <f>SUM(L270)</f>
        <v>0</v>
      </c>
      <c r="M269" s="222">
        <f>AVERAGE(L269/K269)*100</f>
        <v>0</v>
      </c>
      <c r="N269" s="224"/>
      <c r="O269" s="218"/>
      <c r="P269" s="218"/>
      <c r="Q269" s="218"/>
      <c r="R269" s="218"/>
    </row>
    <row r="270" spans="1:18" s="59" customFormat="1" x14ac:dyDescent="0.2">
      <c r="A270" s="283">
        <v>1</v>
      </c>
      <c r="B270" s="283"/>
      <c r="C270" s="283"/>
      <c r="D270" s="283"/>
      <c r="E270" s="283"/>
      <c r="F270" s="283"/>
      <c r="G270" s="283"/>
      <c r="H270" s="258"/>
      <c r="I270" s="259">
        <v>421</v>
      </c>
      <c r="J270" s="261" t="s">
        <v>353</v>
      </c>
      <c r="K270" s="260">
        <v>25000</v>
      </c>
      <c r="L270" s="260">
        <v>0</v>
      </c>
      <c r="M270" s="222">
        <f>AVERAGE(L270/K270)*100</f>
        <v>0</v>
      </c>
      <c r="N270" s="224"/>
      <c r="O270" s="218"/>
      <c r="P270" s="218"/>
      <c r="Q270" s="218"/>
      <c r="R270" s="218"/>
    </row>
    <row r="271" spans="1:18" s="6" customFormat="1" x14ac:dyDescent="0.2">
      <c r="A271" s="285"/>
      <c r="B271" s="285"/>
      <c r="C271" s="285"/>
      <c r="D271" s="285"/>
      <c r="E271" s="285"/>
      <c r="F271" s="285"/>
      <c r="G271" s="285"/>
      <c r="H271" s="114"/>
      <c r="I271" s="263">
        <v>4213</v>
      </c>
      <c r="J271" s="264" t="s">
        <v>501</v>
      </c>
      <c r="K271" s="291"/>
      <c r="L271" s="291">
        <v>0</v>
      </c>
      <c r="M271" s="292"/>
      <c r="N271" s="360"/>
      <c r="O271" s="361"/>
      <c r="P271" s="361"/>
      <c r="Q271" s="361"/>
      <c r="R271" s="361"/>
    </row>
    <row r="272" spans="1:18" s="59" customFormat="1" x14ac:dyDescent="0.2">
      <c r="A272" s="252"/>
      <c r="B272" s="252"/>
      <c r="C272" s="252"/>
      <c r="D272" s="252"/>
      <c r="E272" s="252"/>
      <c r="F272" s="252">
        <v>6</v>
      </c>
      <c r="G272" s="252" t="s">
        <v>51</v>
      </c>
      <c r="H272" s="253" t="s">
        <v>401</v>
      </c>
      <c r="I272" s="253" t="s">
        <v>184</v>
      </c>
      <c r="J272" s="254" t="s">
        <v>185</v>
      </c>
      <c r="K272" s="255">
        <f>SUM(K273)</f>
        <v>50000</v>
      </c>
      <c r="L272" s="255">
        <f t="shared" ref="L272" si="36">SUM(L273)</f>
        <v>0</v>
      </c>
      <c r="M272" s="256">
        <f>AVERAGE(L272/K272)*100</f>
        <v>0</v>
      </c>
      <c r="N272" s="224"/>
      <c r="O272" s="218"/>
      <c r="P272" s="218"/>
      <c r="Q272" s="218"/>
      <c r="R272" s="218"/>
    </row>
    <row r="273" spans="1:18" s="58" customFormat="1" x14ac:dyDescent="0.2">
      <c r="A273" s="283"/>
      <c r="B273" s="283"/>
      <c r="C273" s="283"/>
      <c r="D273" s="283"/>
      <c r="E273" s="283"/>
      <c r="F273" s="283"/>
      <c r="G273" s="283"/>
      <c r="H273" s="258"/>
      <c r="I273" s="259">
        <v>42</v>
      </c>
      <c r="J273" s="261" t="s">
        <v>29</v>
      </c>
      <c r="K273" s="284">
        <f>SUM(K274)</f>
        <v>50000</v>
      </c>
      <c r="L273" s="284">
        <v>0</v>
      </c>
      <c r="M273" s="222">
        <f>AVERAGE(L273/K273)*100</f>
        <v>0</v>
      </c>
      <c r="N273" s="212"/>
      <c r="O273" s="219"/>
      <c r="P273" s="219"/>
      <c r="Q273" s="219"/>
      <c r="R273" s="219"/>
    </row>
    <row r="274" spans="1:18" s="58" customFormat="1" x14ac:dyDescent="0.2">
      <c r="A274" s="283"/>
      <c r="B274" s="283"/>
      <c r="C274" s="283"/>
      <c r="D274" s="283"/>
      <c r="E274" s="283"/>
      <c r="F274" s="283">
        <v>6</v>
      </c>
      <c r="G274" s="283"/>
      <c r="H274" s="258"/>
      <c r="I274" s="259">
        <v>421</v>
      </c>
      <c r="J274" s="261" t="s">
        <v>353</v>
      </c>
      <c r="K274" s="260">
        <v>50000</v>
      </c>
      <c r="L274" s="260">
        <v>0</v>
      </c>
      <c r="M274" s="222">
        <f>AVERAGE(L274/K274)*100</f>
        <v>0</v>
      </c>
      <c r="N274" s="212"/>
      <c r="O274" s="219"/>
      <c r="P274" s="219"/>
      <c r="Q274" s="219"/>
      <c r="R274" s="219"/>
    </row>
    <row r="275" spans="1:18" s="4" customFormat="1" x14ac:dyDescent="0.2">
      <c r="A275" s="285"/>
      <c r="B275" s="285"/>
      <c r="C275" s="285"/>
      <c r="D275" s="285"/>
      <c r="E275" s="285"/>
      <c r="F275" s="285"/>
      <c r="G275" s="285"/>
      <c r="H275" s="114"/>
      <c r="I275" s="263" t="s">
        <v>500</v>
      </c>
      <c r="J275" s="264" t="s">
        <v>501</v>
      </c>
      <c r="K275" s="291"/>
      <c r="L275" s="291">
        <v>0</v>
      </c>
      <c r="M275" s="292"/>
      <c r="N275" s="5"/>
      <c r="O275" s="220"/>
      <c r="P275" s="220"/>
      <c r="Q275" s="220"/>
      <c r="R275" s="220"/>
    </row>
    <row r="276" spans="1:18" s="58" customFormat="1" x14ac:dyDescent="0.2">
      <c r="A276" s="252"/>
      <c r="B276" s="252"/>
      <c r="C276" s="252"/>
      <c r="D276" s="252">
        <v>4</v>
      </c>
      <c r="E276" s="252"/>
      <c r="F276" s="252">
        <v>6</v>
      </c>
      <c r="G276" s="252" t="s">
        <v>51</v>
      </c>
      <c r="H276" s="253" t="s">
        <v>402</v>
      </c>
      <c r="I276" s="253" t="s">
        <v>374</v>
      </c>
      <c r="J276" s="254" t="s">
        <v>387</v>
      </c>
      <c r="K276" s="255">
        <f>SUM(K277)</f>
        <v>1035000</v>
      </c>
      <c r="L276" s="255">
        <f t="shared" ref="L276" si="37">SUM(L277)</f>
        <v>0</v>
      </c>
      <c r="M276" s="256">
        <f>AVERAGE(L276/K276)*100</f>
        <v>0</v>
      </c>
      <c r="N276" s="277"/>
      <c r="O276" s="219"/>
      <c r="P276" s="219"/>
      <c r="Q276" s="219"/>
      <c r="R276" s="219"/>
    </row>
    <row r="277" spans="1:18" s="58" customFormat="1" x14ac:dyDescent="0.2">
      <c r="A277" s="283"/>
      <c r="B277" s="283"/>
      <c r="C277" s="283"/>
      <c r="D277" s="283"/>
      <c r="E277" s="283"/>
      <c r="F277" s="283"/>
      <c r="G277" s="283"/>
      <c r="H277" s="258"/>
      <c r="I277" s="259">
        <v>42</v>
      </c>
      <c r="J277" s="261" t="s">
        <v>29</v>
      </c>
      <c r="K277" s="284">
        <f>SUM(K278)</f>
        <v>1035000</v>
      </c>
      <c r="L277" s="284">
        <v>0</v>
      </c>
      <c r="M277" s="222">
        <f>AVERAGE(L277/K277)*100</f>
        <v>0</v>
      </c>
      <c r="N277" s="212"/>
      <c r="O277" s="219"/>
      <c r="P277" s="219"/>
      <c r="Q277" s="219"/>
      <c r="R277" s="219"/>
    </row>
    <row r="278" spans="1:18" s="58" customFormat="1" x14ac:dyDescent="0.2">
      <c r="A278" s="283"/>
      <c r="B278" s="283"/>
      <c r="C278" s="283"/>
      <c r="D278" s="283">
        <v>4</v>
      </c>
      <c r="E278" s="283"/>
      <c r="F278" s="283">
        <v>6</v>
      </c>
      <c r="G278" s="283"/>
      <c r="H278" s="258"/>
      <c r="I278" s="259">
        <v>421</v>
      </c>
      <c r="J278" s="261" t="s">
        <v>353</v>
      </c>
      <c r="K278" s="260">
        <v>1035000</v>
      </c>
      <c r="L278" s="260">
        <v>0</v>
      </c>
      <c r="M278" s="222">
        <f>AVERAGE(L278/K278)*100</f>
        <v>0</v>
      </c>
      <c r="N278" s="212"/>
      <c r="O278" s="219"/>
      <c r="P278" s="219"/>
      <c r="Q278" s="219"/>
      <c r="R278" s="219"/>
    </row>
    <row r="279" spans="1:18" s="4" customFormat="1" x14ac:dyDescent="0.2">
      <c r="A279" s="285"/>
      <c r="B279" s="285"/>
      <c r="C279" s="285"/>
      <c r="D279" s="285"/>
      <c r="E279" s="285"/>
      <c r="F279" s="285"/>
      <c r="G279" s="285"/>
      <c r="H279" s="114"/>
      <c r="I279" s="263" t="s">
        <v>500</v>
      </c>
      <c r="J279" s="264" t="s">
        <v>501</v>
      </c>
      <c r="K279" s="291"/>
      <c r="L279" s="291">
        <v>0</v>
      </c>
      <c r="M279" s="292"/>
      <c r="N279" s="5"/>
      <c r="O279" s="220"/>
      <c r="P279" s="220"/>
      <c r="Q279" s="220"/>
      <c r="R279" s="220"/>
    </row>
    <row r="280" spans="1:18" s="59" customFormat="1" x14ac:dyDescent="0.2">
      <c r="A280" s="252">
        <v>1</v>
      </c>
      <c r="B280" s="252"/>
      <c r="C280" s="252"/>
      <c r="D280" s="252"/>
      <c r="E280" s="252"/>
      <c r="F280" s="252" t="s">
        <v>51</v>
      </c>
      <c r="G280" s="252" t="s">
        <v>51</v>
      </c>
      <c r="H280" s="253" t="s">
        <v>401</v>
      </c>
      <c r="I280" s="253" t="s">
        <v>375</v>
      </c>
      <c r="J280" s="254" t="s">
        <v>388</v>
      </c>
      <c r="K280" s="255">
        <f t="shared" ref="K280:L281" si="38">SUM(K281)</f>
        <v>100000</v>
      </c>
      <c r="L280" s="255">
        <f t="shared" si="38"/>
        <v>0</v>
      </c>
      <c r="M280" s="256">
        <f>AVERAGE(L280/K280)*100</f>
        <v>0</v>
      </c>
      <c r="N280" s="224"/>
      <c r="O280" s="218"/>
      <c r="P280" s="218"/>
      <c r="Q280" s="218"/>
      <c r="R280" s="218"/>
    </row>
    <row r="281" spans="1:18" s="58" customFormat="1" x14ac:dyDescent="0.2">
      <c r="A281" s="283"/>
      <c r="B281" s="283"/>
      <c r="C281" s="283"/>
      <c r="D281" s="283"/>
      <c r="E281" s="283"/>
      <c r="F281" s="283"/>
      <c r="G281" s="283"/>
      <c r="H281" s="258"/>
      <c r="I281" s="259">
        <v>42</v>
      </c>
      <c r="J281" s="261" t="s">
        <v>29</v>
      </c>
      <c r="K281" s="284">
        <f t="shared" si="38"/>
        <v>100000</v>
      </c>
      <c r="L281" s="284">
        <v>0</v>
      </c>
      <c r="M281" s="222">
        <f>AVERAGE(L281/K281)*100</f>
        <v>0</v>
      </c>
      <c r="N281" s="212"/>
      <c r="O281" s="219"/>
      <c r="P281" s="219"/>
      <c r="Q281" s="219"/>
      <c r="R281" s="219"/>
    </row>
    <row r="282" spans="1:18" s="58" customFormat="1" x14ac:dyDescent="0.2">
      <c r="A282" s="283">
        <v>1</v>
      </c>
      <c r="B282" s="283"/>
      <c r="C282" s="283"/>
      <c r="D282" s="283"/>
      <c r="E282" s="283"/>
      <c r="F282" s="283"/>
      <c r="G282" s="283"/>
      <c r="H282" s="258"/>
      <c r="I282" s="259">
        <v>421</v>
      </c>
      <c r="J282" s="261" t="s">
        <v>353</v>
      </c>
      <c r="K282" s="260">
        <v>100000</v>
      </c>
      <c r="L282" s="260">
        <v>0</v>
      </c>
      <c r="M282" s="222">
        <f>AVERAGE(L282/K282)*100</f>
        <v>0</v>
      </c>
      <c r="N282" s="212"/>
      <c r="O282" s="219"/>
      <c r="P282" s="219"/>
      <c r="Q282" s="219"/>
      <c r="R282" s="219"/>
    </row>
    <row r="283" spans="1:18" s="4" customFormat="1" x14ac:dyDescent="0.2">
      <c r="A283" s="285"/>
      <c r="B283" s="285"/>
      <c r="C283" s="285"/>
      <c r="D283" s="285"/>
      <c r="E283" s="285"/>
      <c r="F283" s="285"/>
      <c r="G283" s="285"/>
      <c r="H283" s="114"/>
      <c r="I283" s="263" t="s">
        <v>500</v>
      </c>
      <c r="J283" s="264" t="s">
        <v>501</v>
      </c>
      <c r="K283" s="291"/>
      <c r="L283" s="291">
        <v>0</v>
      </c>
      <c r="M283" s="292"/>
      <c r="N283" s="5"/>
      <c r="O283" s="220"/>
      <c r="P283" s="220"/>
      <c r="Q283" s="220"/>
      <c r="R283" s="220"/>
    </row>
    <row r="284" spans="1:18" s="58" customFormat="1" x14ac:dyDescent="0.2">
      <c r="A284" s="252">
        <v>1</v>
      </c>
      <c r="B284" s="252"/>
      <c r="C284" s="252"/>
      <c r="D284" s="252">
        <v>4</v>
      </c>
      <c r="E284" s="252"/>
      <c r="F284" s="252"/>
      <c r="G284" s="252" t="s">
        <v>51</v>
      </c>
      <c r="H284" s="253" t="s">
        <v>343</v>
      </c>
      <c r="I284" s="253" t="s">
        <v>186</v>
      </c>
      <c r="J284" s="254" t="s">
        <v>187</v>
      </c>
      <c r="K284" s="255">
        <f>SUM(K285)</f>
        <v>1450000</v>
      </c>
      <c r="L284" s="255">
        <f t="shared" ref="L284" si="39">SUM(L285)</f>
        <v>370171.05</v>
      </c>
      <c r="M284" s="256">
        <f>AVERAGE(L284/K284)*100</f>
        <v>25.52903793103448</v>
      </c>
      <c r="N284" s="212"/>
      <c r="O284" s="219"/>
      <c r="P284" s="219"/>
      <c r="Q284" s="219"/>
      <c r="R284" s="219"/>
    </row>
    <row r="285" spans="1:18" s="58" customFormat="1" x14ac:dyDescent="0.2">
      <c r="A285" s="283"/>
      <c r="B285" s="283"/>
      <c r="C285" s="283"/>
      <c r="D285" s="283"/>
      <c r="E285" s="283"/>
      <c r="F285" s="283"/>
      <c r="G285" s="283"/>
      <c r="H285" s="258"/>
      <c r="I285" s="259">
        <v>32</v>
      </c>
      <c r="J285" s="261" t="s">
        <v>13</v>
      </c>
      <c r="K285" s="284">
        <f>SUM(K286)</f>
        <v>1450000</v>
      </c>
      <c r="L285" s="284">
        <v>370171.05</v>
      </c>
      <c r="M285" s="222">
        <f>AVERAGE(L285/K285)*100</f>
        <v>25.52903793103448</v>
      </c>
      <c r="N285" s="212"/>
      <c r="O285" s="219"/>
      <c r="P285" s="219"/>
      <c r="Q285" s="219"/>
      <c r="R285" s="219"/>
    </row>
    <row r="286" spans="1:18" s="58" customFormat="1" x14ac:dyDescent="0.2">
      <c r="A286" s="283">
        <v>1</v>
      </c>
      <c r="B286" s="283"/>
      <c r="C286" s="283"/>
      <c r="D286" s="283">
        <v>4</v>
      </c>
      <c r="E286" s="283"/>
      <c r="F286" s="283"/>
      <c r="G286" s="283"/>
      <c r="H286" s="258"/>
      <c r="I286" s="259">
        <v>323</v>
      </c>
      <c r="J286" s="261" t="s">
        <v>16</v>
      </c>
      <c r="K286" s="260">
        <v>1450000</v>
      </c>
      <c r="L286" s="260">
        <v>370171.05</v>
      </c>
      <c r="M286" s="222">
        <f>AVERAGE(L286/K286)*100</f>
        <v>25.52903793103448</v>
      </c>
      <c r="N286" s="212"/>
      <c r="O286" s="219"/>
      <c r="P286" s="219"/>
      <c r="Q286" s="219"/>
      <c r="R286" s="219"/>
    </row>
    <row r="287" spans="1:18" s="4" customFormat="1" x14ac:dyDescent="0.2">
      <c r="A287" s="285"/>
      <c r="B287" s="285"/>
      <c r="C287" s="285"/>
      <c r="D287" s="285"/>
      <c r="E287" s="285"/>
      <c r="F287" s="285"/>
      <c r="G287" s="285"/>
      <c r="H287" s="114"/>
      <c r="I287" s="263" t="s">
        <v>472</v>
      </c>
      <c r="J287" s="264" t="s">
        <v>473</v>
      </c>
      <c r="K287" s="291"/>
      <c r="L287" s="291">
        <v>370171.05</v>
      </c>
      <c r="M287" s="292"/>
      <c r="N287" s="5"/>
      <c r="O287" s="220"/>
      <c r="P287" s="220"/>
      <c r="Q287" s="220"/>
      <c r="R287" s="220"/>
    </row>
    <row r="288" spans="1:18" s="98" customFormat="1" ht="26.25" customHeight="1" x14ac:dyDescent="0.2">
      <c r="A288" s="288">
        <v>1</v>
      </c>
      <c r="B288" s="288"/>
      <c r="C288" s="288"/>
      <c r="D288" s="288"/>
      <c r="E288" s="288"/>
      <c r="F288" s="288"/>
      <c r="G288" s="288" t="s">
        <v>51</v>
      </c>
      <c r="H288" s="289" t="s">
        <v>401</v>
      </c>
      <c r="I288" s="289" t="s">
        <v>919</v>
      </c>
      <c r="J288" s="290" t="s">
        <v>920</v>
      </c>
      <c r="K288" s="324">
        <f>SUM(K289)</f>
        <v>70000</v>
      </c>
      <c r="L288" s="324">
        <f>SUM(L289)</f>
        <v>0</v>
      </c>
      <c r="M288" s="325">
        <f>AVERAGE(L288/K288)*100</f>
        <v>0</v>
      </c>
      <c r="N288" s="357"/>
      <c r="O288" s="358"/>
      <c r="P288" s="358"/>
      <c r="Q288" s="358"/>
      <c r="R288" s="358"/>
    </row>
    <row r="289" spans="1:18" s="58" customFormat="1" x14ac:dyDescent="0.2">
      <c r="A289" s="283"/>
      <c r="B289" s="283"/>
      <c r="C289" s="283"/>
      <c r="D289" s="283"/>
      <c r="E289" s="283"/>
      <c r="F289" s="283"/>
      <c r="G289" s="283"/>
      <c r="H289" s="258"/>
      <c r="I289" s="259">
        <v>32</v>
      </c>
      <c r="J289" s="261" t="s">
        <v>13</v>
      </c>
      <c r="K289" s="284">
        <f>SUM(K290)</f>
        <v>70000</v>
      </c>
      <c r="L289" s="284">
        <v>0</v>
      </c>
      <c r="M289" s="222">
        <f>AVERAGE(L289/K289)*100</f>
        <v>0</v>
      </c>
      <c r="N289" s="212"/>
      <c r="O289" s="219"/>
      <c r="P289" s="219"/>
      <c r="Q289" s="219"/>
      <c r="R289" s="219"/>
    </row>
    <row r="290" spans="1:18" s="58" customFormat="1" x14ac:dyDescent="0.2">
      <c r="A290" s="283">
        <v>1</v>
      </c>
      <c r="B290" s="283"/>
      <c r="C290" s="283"/>
      <c r="D290" s="283"/>
      <c r="E290" s="283"/>
      <c r="F290" s="283"/>
      <c r="G290" s="283"/>
      <c r="H290" s="258"/>
      <c r="I290" s="259">
        <v>323</v>
      </c>
      <c r="J290" s="261" t="s">
        <v>16</v>
      </c>
      <c r="K290" s="260">
        <v>70000</v>
      </c>
      <c r="L290" s="260">
        <v>0</v>
      </c>
      <c r="M290" s="222">
        <f>AVERAGE(L290/K290)*100</f>
        <v>0</v>
      </c>
      <c r="N290" s="212"/>
      <c r="O290" s="219"/>
      <c r="P290" s="219"/>
      <c r="Q290" s="219"/>
      <c r="R290" s="219"/>
    </row>
    <row r="291" spans="1:18" s="4" customFormat="1" x14ac:dyDescent="0.2">
      <c r="A291" s="285"/>
      <c r="B291" s="285"/>
      <c r="C291" s="285"/>
      <c r="D291" s="285"/>
      <c r="E291" s="285"/>
      <c r="F291" s="285"/>
      <c r="G291" s="285"/>
      <c r="H291" s="114"/>
      <c r="I291" s="263" t="s">
        <v>472</v>
      </c>
      <c r="J291" s="264" t="s">
        <v>473</v>
      </c>
      <c r="K291" s="291"/>
      <c r="L291" s="291">
        <v>0</v>
      </c>
      <c r="M291" s="292"/>
      <c r="N291" s="5"/>
      <c r="O291" s="220"/>
      <c r="P291" s="220"/>
      <c r="Q291" s="220"/>
      <c r="R291" s="220"/>
    </row>
    <row r="292" spans="1:18" s="58" customFormat="1" x14ac:dyDescent="0.2">
      <c r="A292" s="288">
        <v>1</v>
      </c>
      <c r="B292" s="288"/>
      <c r="C292" s="288"/>
      <c r="D292" s="288"/>
      <c r="E292" s="288"/>
      <c r="F292" s="288"/>
      <c r="G292" s="288" t="s">
        <v>51</v>
      </c>
      <c r="H292" s="289" t="s">
        <v>401</v>
      </c>
      <c r="I292" s="289" t="s">
        <v>853</v>
      </c>
      <c r="J292" s="290" t="s">
        <v>854</v>
      </c>
      <c r="K292" s="324">
        <f>SUM(K293)</f>
        <v>520000</v>
      </c>
      <c r="L292" s="324">
        <f>SUM(L293)</f>
        <v>392335.89</v>
      </c>
      <c r="M292" s="325">
        <f>AVERAGE(L292/K292)*100</f>
        <v>75.449209615384618</v>
      </c>
      <c r="N292" s="212"/>
      <c r="O292" s="219"/>
      <c r="P292" s="219"/>
      <c r="Q292" s="219"/>
      <c r="R292" s="219"/>
    </row>
    <row r="293" spans="1:18" s="58" customFormat="1" x14ac:dyDescent="0.2">
      <c r="A293" s="283"/>
      <c r="B293" s="283"/>
      <c r="C293" s="283"/>
      <c r="D293" s="283"/>
      <c r="E293" s="283"/>
      <c r="F293" s="283"/>
      <c r="G293" s="283"/>
      <c r="H293" s="258"/>
      <c r="I293" s="259">
        <v>32</v>
      </c>
      <c r="J293" s="261" t="s">
        <v>13</v>
      </c>
      <c r="K293" s="284">
        <f>SUM(K294)</f>
        <v>520000</v>
      </c>
      <c r="L293" s="284">
        <v>392335.89</v>
      </c>
      <c r="M293" s="222">
        <f>AVERAGE(L293/K293)*100</f>
        <v>75.449209615384618</v>
      </c>
      <c r="N293" s="212"/>
      <c r="O293" s="219"/>
      <c r="P293" s="219"/>
      <c r="Q293" s="219"/>
      <c r="R293" s="219"/>
    </row>
    <row r="294" spans="1:18" s="58" customFormat="1" x14ac:dyDescent="0.2">
      <c r="A294" s="283">
        <v>1</v>
      </c>
      <c r="B294" s="283"/>
      <c r="C294" s="283"/>
      <c r="D294" s="283"/>
      <c r="E294" s="283"/>
      <c r="F294" s="283"/>
      <c r="G294" s="283"/>
      <c r="H294" s="258"/>
      <c r="I294" s="259">
        <v>323</v>
      </c>
      <c r="J294" s="261" t="s">
        <v>16</v>
      </c>
      <c r="K294" s="260">
        <v>520000</v>
      </c>
      <c r="L294" s="260">
        <v>392335.89</v>
      </c>
      <c r="M294" s="222">
        <f>AVERAGE(L294/K294)*100</f>
        <v>75.449209615384618</v>
      </c>
      <c r="N294" s="212"/>
      <c r="O294" s="219"/>
      <c r="P294" s="219"/>
      <c r="Q294" s="219"/>
      <c r="R294" s="219"/>
    </row>
    <row r="295" spans="1:18" s="4" customFormat="1" x14ac:dyDescent="0.2">
      <c r="A295" s="285"/>
      <c r="B295" s="285"/>
      <c r="C295" s="285"/>
      <c r="D295" s="285"/>
      <c r="E295" s="285"/>
      <c r="F295" s="285"/>
      <c r="G295" s="285"/>
      <c r="H295" s="114"/>
      <c r="I295" s="263" t="s">
        <v>472</v>
      </c>
      <c r="J295" s="264" t="s">
        <v>473</v>
      </c>
      <c r="K295" s="291"/>
      <c r="L295" s="291">
        <v>392335.89</v>
      </c>
      <c r="M295" s="292"/>
      <c r="N295" s="5"/>
      <c r="O295" s="220"/>
      <c r="P295" s="220"/>
      <c r="Q295" s="220"/>
      <c r="R295" s="220"/>
    </row>
    <row r="296" spans="1:18" s="58" customFormat="1" x14ac:dyDescent="0.2">
      <c r="A296" s="252">
        <v>1</v>
      </c>
      <c r="B296" s="252"/>
      <c r="C296" s="252"/>
      <c r="D296" s="252"/>
      <c r="E296" s="252"/>
      <c r="F296" s="252"/>
      <c r="G296" s="252" t="s">
        <v>51</v>
      </c>
      <c r="H296" s="253" t="s">
        <v>401</v>
      </c>
      <c r="I296" s="253" t="s">
        <v>855</v>
      </c>
      <c r="J296" s="254" t="s">
        <v>856</v>
      </c>
      <c r="K296" s="255">
        <f>SUM(K297)</f>
        <v>350000</v>
      </c>
      <c r="L296" s="255">
        <f>SUM(L297)</f>
        <v>2000</v>
      </c>
      <c r="M296" s="256">
        <f>AVERAGE(L296/K296)*100</f>
        <v>0.5714285714285714</v>
      </c>
      <c r="N296" s="212"/>
      <c r="O296" s="219"/>
      <c r="P296" s="219"/>
      <c r="Q296" s="219"/>
      <c r="R296" s="219"/>
    </row>
    <row r="297" spans="1:18" s="58" customFormat="1" x14ac:dyDescent="0.2">
      <c r="A297" s="283"/>
      <c r="B297" s="283"/>
      <c r="C297" s="283"/>
      <c r="D297" s="283"/>
      <c r="E297" s="283"/>
      <c r="F297" s="283"/>
      <c r="G297" s="283"/>
      <c r="H297" s="258"/>
      <c r="I297" s="259">
        <v>32</v>
      </c>
      <c r="J297" s="261" t="s">
        <v>13</v>
      </c>
      <c r="K297" s="284">
        <f>SUM(K298)</f>
        <v>350000</v>
      </c>
      <c r="L297" s="284">
        <v>2000</v>
      </c>
      <c r="M297" s="222">
        <f>AVERAGE(L297/K297)*100</f>
        <v>0.5714285714285714</v>
      </c>
      <c r="N297" s="212"/>
      <c r="O297" s="219"/>
      <c r="P297" s="219"/>
      <c r="Q297" s="219"/>
      <c r="R297" s="219"/>
    </row>
    <row r="298" spans="1:18" s="58" customFormat="1" x14ac:dyDescent="0.2">
      <c r="A298" s="283">
        <v>1</v>
      </c>
      <c r="B298" s="283"/>
      <c r="C298" s="283"/>
      <c r="D298" s="283"/>
      <c r="E298" s="283"/>
      <c r="F298" s="283"/>
      <c r="G298" s="283"/>
      <c r="H298" s="258"/>
      <c r="I298" s="259">
        <v>323</v>
      </c>
      <c r="J298" s="261" t="s">
        <v>16</v>
      </c>
      <c r="K298" s="260">
        <v>350000</v>
      </c>
      <c r="L298" s="260">
        <v>2000</v>
      </c>
      <c r="M298" s="222">
        <f>AVERAGE(L298/K298)*100</f>
        <v>0.5714285714285714</v>
      </c>
      <c r="N298" s="212"/>
      <c r="O298" s="219"/>
      <c r="P298" s="219"/>
      <c r="Q298" s="219"/>
      <c r="R298" s="219"/>
    </row>
    <row r="299" spans="1:18" s="4" customFormat="1" x14ac:dyDescent="0.2">
      <c r="A299" s="285"/>
      <c r="B299" s="285"/>
      <c r="C299" s="285"/>
      <c r="D299" s="285"/>
      <c r="E299" s="285"/>
      <c r="F299" s="285"/>
      <c r="G299" s="285"/>
      <c r="H299" s="114"/>
      <c r="I299" s="263" t="s">
        <v>472</v>
      </c>
      <c r="J299" s="264" t="s">
        <v>473</v>
      </c>
      <c r="K299" s="291"/>
      <c r="L299" s="291">
        <v>2000</v>
      </c>
      <c r="M299" s="292"/>
      <c r="N299" s="5"/>
      <c r="O299" s="220"/>
      <c r="P299" s="220"/>
      <c r="Q299" s="220"/>
      <c r="R299" s="220"/>
    </row>
    <row r="300" spans="1:18" s="58" customFormat="1" x14ac:dyDescent="0.2">
      <c r="A300" s="268">
        <v>1</v>
      </c>
      <c r="B300" s="268"/>
      <c r="C300" s="268"/>
      <c r="D300" s="268"/>
      <c r="E300" s="268"/>
      <c r="F300" s="268"/>
      <c r="G300" s="268" t="s">
        <v>51</v>
      </c>
      <c r="H300" s="269"/>
      <c r="I300" s="269" t="s">
        <v>93</v>
      </c>
      <c r="J300" s="271" t="s">
        <v>188</v>
      </c>
      <c r="K300" s="272">
        <f>SUM(K301+K305)</f>
        <v>410000</v>
      </c>
      <c r="L300" s="272">
        <f>SUM(L301+L305)</f>
        <v>48212</v>
      </c>
      <c r="M300" s="251">
        <f>AVERAGE(L300/K300)*100</f>
        <v>11.759024390243903</v>
      </c>
      <c r="N300" s="212"/>
      <c r="O300" s="219"/>
      <c r="P300" s="219"/>
      <c r="Q300" s="219"/>
      <c r="R300" s="219"/>
    </row>
    <row r="301" spans="1:18" s="58" customFormat="1" x14ac:dyDescent="0.2">
      <c r="A301" s="252">
        <v>1</v>
      </c>
      <c r="B301" s="252"/>
      <c r="C301" s="252"/>
      <c r="D301" s="252"/>
      <c r="E301" s="252"/>
      <c r="F301" s="252"/>
      <c r="G301" s="252" t="s">
        <v>51</v>
      </c>
      <c r="H301" s="253" t="s">
        <v>77</v>
      </c>
      <c r="I301" s="253" t="s">
        <v>857</v>
      </c>
      <c r="J301" s="254" t="s">
        <v>858</v>
      </c>
      <c r="K301" s="255">
        <f>SUM(K302)</f>
        <v>260000</v>
      </c>
      <c r="L301" s="255">
        <f t="shared" ref="L301" si="40">SUM(L302)</f>
        <v>0</v>
      </c>
      <c r="M301" s="256">
        <f>AVERAGE(L301/K301)*100</f>
        <v>0</v>
      </c>
      <c r="N301" s="212"/>
      <c r="O301" s="219"/>
      <c r="P301" s="219"/>
      <c r="Q301" s="219"/>
      <c r="R301" s="219"/>
    </row>
    <row r="302" spans="1:18" s="58" customFormat="1" x14ac:dyDescent="0.2">
      <c r="A302" s="283"/>
      <c r="B302" s="283"/>
      <c r="C302" s="283"/>
      <c r="D302" s="283"/>
      <c r="E302" s="283"/>
      <c r="F302" s="283"/>
      <c r="G302" s="283"/>
      <c r="H302" s="258"/>
      <c r="I302" s="259">
        <v>42</v>
      </c>
      <c r="J302" s="261" t="s">
        <v>29</v>
      </c>
      <c r="K302" s="284">
        <f>SUM(K303)</f>
        <v>260000</v>
      </c>
      <c r="L302" s="284">
        <v>0</v>
      </c>
      <c r="M302" s="222">
        <f>AVERAGE(L302/K302)*100</f>
        <v>0</v>
      </c>
      <c r="N302" s="212"/>
      <c r="O302" s="219"/>
      <c r="P302" s="219"/>
      <c r="Q302" s="219"/>
      <c r="R302" s="219"/>
    </row>
    <row r="303" spans="1:18" s="58" customFormat="1" x14ac:dyDescent="0.2">
      <c r="A303" s="283">
        <v>1</v>
      </c>
      <c r="B303" s="283"/>
      <c r="C303" s="283"/>
      <c r="D303" s="283"/>
      <c r="E303" s="283"/>
      <c r="F303" s="283"/>
      <c r="G303" s="283"/>
      <c r="H303" s="258"/>
      <c r="I303" s="259">
        <v>421</v>
      </c>
      <c r="J303" s="261" t="s">
        <v>353</v>
      </c>
      <c r="K303" s="260">
        <v>260000</v>
      </c>
      <c r="L303" s="260">
        <v>0</v>
      </c>
      <c r="M303" s="222">
        <f>AVERAGE(L303/K303)*100</f>
        <v>0</v>
      </c>
      <c r="N303" s="212"/>
      <c r="O303" s="219"/>
      <c r="P303" s="219"/>
      <c r="Q303" s="219"/>
      <c r="R303" s="219"/>
    </row>
    <row r="304" spans="1:18" s="4" customFormat="1" x14ac:dyDescent="0.2">
      <c r="A304" s="285"/>
      <c r="B304" s="285"/>
      <c r="C304" s="285"/>
      <c r="D304" s="285"/>
      <c r="E304" s="285"/>
      <c r="F304" s="285"/>
      <c r="G304" s="285"/>
      <c r="H304" s="114"/>
      <c r="I304" s="263" t="s">
        <v>493</v>
      </c>
      <c r="J304" s="264" t="s">
        <v>494</v>
      </c>
      <c r="K304" s="291"/>
      <c r="L304" s="291">
        <v>0</v>
      </c>
      <c r="M304" s="292"/>
      <c r="N304" s="5"/>
      <c r="O304" s="220"/>
      <c r="P304" s="220"/>
      <c r="Q304" s="220"/>
      <c r="R304" s="220"/>
    </row>
    <row r="305" spans="1:18" s="58" customFormat="1" x14ac:dyDescent="0.2">
      <c r="A305" s="252">
        <v>1</v>
      </c>
      <c r="B305" s="252"/>
      <c r="C305" s="252"/>
      <c r="D305" s="252"/>
      <c r="E305" s="252"/>
      <c r="F305" s="252"/>
      <c r="G305" s="252" t="s">
        <v>51</v>
      </c>
      <c r="H305" s="253" t="s">
        <v>77</v>
      </c>
      <c r="I305" s="253" t="s">
        <v>189</v>
      </c>
      <c r="J305" s="254" t="s">
        <v>190</v>
      </c>
      <c r="K305" s="255">
        <f>SUM(K306)</f>
        <v>150000</v>
      </c>
      <c r="L305" s="255">
        <f>SUM(L306)</f>
        <v>48212</v>
      </c>
      <c r="M305" s="256">
        <f>AVERAGE(L305/K305)*100</f>
        <v>32.141333333333336</v>
      </c>
      <c r="N305" s="212"/>
      <c r="O305" s="219"/>
      <c r="P305" s="219"/>
      <c r="Q305" s="219"/>
      <c r="R305" s="219"/>
    </row>
    <row r="306" spans="1:18" s="58" customFormat="1" x14ac:dyDescent="0.2">
      <c r="A306" s="283"/>
      <c r="B306" s="283"/>
      <c r="C306" s="283"/>
      <c r="D306" s="283"/>
      <c r="E306" s="283"/>
      <c r="F306" s="283"/>
      <c r="G306" s="283"/>
      <c r="H306" s="258"/>
      <c r="I306" s="259">
        <v>32</v>
      </c>
      <c r="J306" s="261" t="s">
        <v>13</v>
      </c>
      <c r="K306" s="284">
        <f>SUM(K307)</f>
        <v>150000</v>
      </c>
      <c r="L306" s="284">
        <v>48212</v>
      </c>
      <c r="M306" s="222">
        <f>AVERAGE(L306/K306)*100</f>
        <v>32.141333333333336</v>
      </c>
      <c r="N306" s="212"/>
      <c r="O306" s="219"/>
      <c r="P306" s="219"/>
      <c r="Q306" s="219"/>
      <c r="R306" s="219"/>
    </row>
    <row r="307" spans="1:18" s="58" customFormat="1" ht="15" customHeight="1" x14ac:dyDescent="0.2">
      <c r="A307" s="283">
        <v>1</v>
      </c>
      <c r="B307" s="283"/>
      <c r="C307" s="283"/>
      <c r="D307" s="283"/>
      <c r="E307" s="283"/>
      <c r="F307" s="283"/>
      <c r="G307" s="283"/>
      <c r="H307" s="258"/>
      <c r="I307" s="259">
        <v>323</v>
      </c>
      <c r="J307" s="261" t="s">
        <v>16</v>
      </c>
      <c r="K307" s="260">
        <v>150000</v>
      </c>
      <c r="L307" s="260">
        <v>48212</v>
      </c>
      <c r="M307" s="222">
        <f>AVERAGE(L307/K307)*100</f>
        <v>32.141333333333336</v>
      </c>
      <c r="N307" s="259"/>
      <c r="O307" s="219"/>
      <c r="P307" s="219"/>
      <c r="Q307" s="219"/>
      <c r="R307" s="219"/>
    </row>
    <row r="308" spans="1:18" s="4" customFormat="1" ht="15" customHeight="1" x14ac:dyDescent="0.2">
      <c r="A308" s="285"/>
      <c r="B308" s="285"/>
      <c r="C308" s="285"/>
      <c r="D308" s="285"/>
      <c r="E308" s="285"/>
      <c r="F308" s="285"/>
      <c r="G308" s="285"/>
      <c r="H308" s="114"/>
      <c r="I308" s="263" t="s">
        <v>472</v>
      </c>
      <c r="J308" s="264" t="s">
        <v>473</v>
      </c>
      <c r="K308" s="291"/>
      <c r="L308" s="291">
        <v>48212</v>
      </c>
      <c r="M308" s="292"/>
      <c r="N308" s="273"/>
      <c r="O308" s="220"/>
      <c r="P308" s="220"/>
      <c r="Q308" s="220"/>
      <c r="R308" s="220"/>
    </row>
    <row r="309" spans="1:18" s="58" customFormat="1" x14ac:dyDescent="0.2">
      <c r="A309" s="268">
        <v>1</v>
      </c>
      <c r="B309" s="268"/>
      <c r="C309" s="268"/>
      <c r="D309" s="268">
        <v>4</v>
      </c>
      <c r="E309" s="268" t="s">
        <v>51</v>
      </c>
      <c r="F309" s="268">
        <v>6</v>
      </c>
      <c r="G309" s="268" t="s">
        <v>51</v>
      </c>
      <c r="H309" s="269"/>
      <c r="I309" s="269" t="s">
        <v>114</v>
      </c>
      <c r="J309" s="271" t="s">
        <v>191</v>
      </c>
      <c r="K309" s="272">
        <f>SUM(K310+K314+K318)</f>
        <v>980000</v>
      </c>
      <c r="L309" s="272">
        <f>SUM(L310+L314+L318)</f>
        <v>0</v>
      </c>
      <c r="M309" s="251">
        <f>AVERAGE(L309/K309)*100</f>
        <v>0</v>
      </c>
      <c r="N309" s="212"/>
      <c r="O309" s="219"/>
      <c r="P309" s="219"/>
      <c r="Q309" s="219"/>
      <c r="R309" s="219"/>
    </row>
    <row r="310" spans="1:18" s="58" customFormat="1" x14ac:dyDescent="0.2">
      <c r="A310" s="252">
        <v>1</v>
      </c>
      <c r="B310" s="252"/>
      <c r="C310" s="252"/>
      <c r="D310" s="252"/>
      <c r="E310" s="252" t="s">
        <v>51</v>
      </c>
      <c r="F310" s="252">
        <v>6</v>
      </c>
      <c r="G310" s="252" t="s">
        <v>51</v>
      </c>
      <c r="H310" s="253" t="s">
        <v>343</v>
      </c>
      <c r="I310" s="253" t="s">
        <v>192</v>
      </c>
      <c r="J310" s="254" t="s">
        <v>193</v>
      </c>
      <c r="K310" s="255">
        <f>SUM(K311)</f>
        <v>100000</v>
      </c>
      <c r="L310" s="255">
        <f t="shared" ref="L310" si="41">SUM(L311)</f>
        <v>0</v>
      </c>
      <c r="M310" s="256">
        <f>AVERAGE(L310/K310)*100</f>
        <v>0</v>
      </c>
      <c r="N310" s="212"/>
      <c r="O310" s="219"/>
      <c r="P310" s="219"/>
      <c r="Q310" s="219"/>
      <c r="R310" s="219"/>
    </row>
    <row r="311" spans="1:18" s="58" customFormat="1" x14ac:dyDescent="0.2">
      <c r="A311" s="283"/>
      <c r="B311" s="283"/>
      <c r="C311" s="283"/>
      <c r="D311" s="283"/>
      <c r="E311" s="283"/>
      <c r="F311" s="283"/>
      <c r="G311" s="283"/>
      <c r="H311" s="258"/>
      <c r="I311" s="259">
        <v>41</v>
      </c>
      <c r="J311" s="261" t="s">
        <v>354</v>
      </c>
      <c r="K311" s="284">
        <f>SUM(K312)</f>
        <v>100000</v>
      </c>
      <c r="L311" s="284">
        <v>0</v>
      </c>
      <c r="M311" s="222">
        <f>AVERAGE(L311/K311)*100</f>
        <v>0</v>
      </c>
      <c r="N311" s="212"/>
      <c r="O311" s="219"/>
      <c r="P311" s="219"/>
      <c r="Q311" s="219"/>
      <c r="R311" s="219"/>
    </row>
    <row r="312" spans="1:18" s="58" customFormat="1" x14ac:dyDescent="0.2">
      <c r="A312" s="283">
        <v>1</v>
      </c>
      <c r="B312" s="283"/>
      <c r="C312" s="283"/>
      <c r="D312" s="283"/>
      <c r="E312" s="283"/>
      <c r="F312" s="283">
        <v>6</v>
      </c>
      <c r="G312" s="283"/>
      <c r="H312" s="258"/>
      <c r="I312" s="259">
        <v>411</v>
      </c>
      <c r="J312" s="261" t="s">
        <v>355</v>
      </c>
      <c r="K312" s="260">
        <v>100000</v>
      </c>
      <c r="L312" s="260">
        <v>0</v>
      </c>
      <c r="M312" s="222">
        <f>AVERAGE(L312/K312)*100</f>
        <v>0</v>
      </c>
      <c r="N312" s="212"/>
      <c r="O312" s="219"/>
      <c r="P312" s="219"/>
      <c r="Q312" s="219"/>
      <c r="R312" s="219"/>
    </row>
    <row r="313" spans="1:18" s="4" customFormat="1" x14ac:dyDescent="0.2">
      <c r="A313" s="285"/>
      <c r="B313" s="285"/>
      <c r="C313" s="285"/>
      <c r="D313" s="285"/>
      <c r="E313" s="285"/>
      <c r="F313" s="285"/>
      <c r="G313" s="285"/>
      <c r="H313" s="114"/>
      <c r="I313" s="263" t="s">
        <v>504</v>
      </c>
      <c r="J313" s="264" t="s">
        <v>505</v>
      </c>
      <c r="K313" s="291"/>
      <c r="L313" s="291">
        <v>0</v>
      </c>
      <c r="M313" s="292"/>
      <c r="N313" s="5"/>
      <c r="O313" s="220"/>
      <c r="P313" s="220"/>
      <c r="Q313" s="220"/>
      <c r="R313" s="220"/>
    </row>
    <row r="314" spans="1:18" s="58" customFormat="1" x14ac:dyDescent="0.2">
      <c r="A314" s="252">
        <v>1</v>
      </c>
      <c r="B314" s="252"/>
      <c r="C314" s="252"/>
      <c r="D314" s="252">
        <v>4</v>
      </c>
      <c r="E314" s="252" t="s">
        <v>51</v>
      </c>
      <c r="F314" s="252"/>
      <c r="G314" s="252" t="s">
        <v>51</v>
      </c>
      <c r="H314" s="253" t="s">
        <v>343</v>
      </c>
      <c r="I314" s="253" t="s">
        <v>384</v>
      </c>
      <c r="J314" s="326" t="s">
        <v>411</v>
      </c>
      <c r="K314" s="255">
        <f>SUM(K315)</f>
        <v>780000</v>
      </c>
      <c r="L314" s="255">
        <f t="shared" ref="L314" si="42">SUM(L315)</f>
        <v>0</v>
      </c>
      <c r="M314" s="256">
        <f>AVERAGE(L314/K314)*100</f>
        <v>0</v>
      </c>
      <c r="N314" s="212"/>
      <c r="O314" s="219"/>
      <c r="P314" s="219"/>
      <c r="Q314" s="219"/>
      <c r="R314" s="219"/>
    </row>
    <row r="315" spans="1:18" s="58" customFormat="1" x14ac:dyDescent="0.2">
      <c r="A315" s="283"/>
      <c r="B315" s="283"/>
      <c r="C315" s="283"/>
      <c r="D315" s="283"/>
      <c r="E315" s="283"/>
      <c r="F315" s="283"/>
      <c r="G315" s="283"/>
      <c r="H315" s="258"/>
      <c r="I315" s="259">
        <v>45</v>
      </c>
      <c r="J315" s="261" t="s">
        <v>379</v>
      </c>
      <c r="K315" s="284">
        <f>SUM(K316)</f>
        <v>780000</v>
      </c>
      <c r="L315" s="284">
        <v>0</v>
      </c>
      <c r="M315" s="222">
        <f>AVERAGE(L315/K315)*100</f>
        <v>0</v>
      </c>
      <c r="N315" s="212"/>
      <c r="O315" s="219"/>
      <c r="P315" s="219"/>
      <c r="Q315" s="219"/>
      <c r="R315" s="219"/>
    </row>
    <row r="316" spans="1:18" s="58" customFormat="1" x14ac:dyDescent="0.2">
      <c r="A316" s="283">
        <v>1</v>
      </c>
      <c r="B316" s="283"/>
      <c r="C316" s="283"/>
      <c r="D316" s="283">
        <v>4</v>
      </c>
      <c r="E316" s="283"/>
      <c r="F316" s="283"/>
      <c r="G316" s="283"/>
      <c r="H316" s="258"/>
      <c r="I316" s="259">
        <v>451</v>
      </c>
      <c r="J316" s="261" t="s">
        <v>380</v>
      </c>
      <c r="K316" s="260">
        <v>780000</v>
      </c>
      <c r="L316" s="260">
        <v>0</v>
      </c>
      <c r="M316" s="222">
        <f>AVERAGE(L316/K316)*100</f>
        <v>0</v>
      </c>
      <c r="N316" s="212"/>
      <c r="O316" s="219"/>
      <c r="P316" s="219"/>
      <c r="Q316" s="219"/>
      <c r="R316" s="219"/>
    </row>
    <row r="317" spans="1:18" s="4" customFormat="1" x14ac:dyDescent="0.2">
      <c r="A317" s="285"/>
      <c r="B317" s="285"/>
      <c r="C317" s="285"/>
      <c r="D317" s="285"/>
      <c r="E317" s="285"/>
      <c r="F317" s="285"/>
      <c r="G317" s="285"/>
      <c r="H317" s="114"/>
      <c r="I317" s="273">
        <v>4511</v>
      </c>
      <c r="J317" s="304" t="s">
        <v>380</v>
      </c>
      <c r="K317" s="291"/>
      <c r="L317" s="291">
        <v>0</v>
      </c>
      <c r="M317" s="292"/>
      <c r="N317" s="5"/>
      <c r="O317" s="220"/>
      <c r="P317" s="220"/>
      <c r="Q317" s="220"/>
      <c r="R317" s="220"/>
    </row>
    <row r="318" spans="1:18" s="58" customFormat="1" ht="14.25" customHeight="1" x14ac:dyDescent="0.2">
      <c r="A318" s="252">
        <v>1</v>
      </c>
      <c r="B318" s="252"/>
      <c r="C318" s="252"/>
      <c r="D318" s="252"/>
      <c r="E318" s="252"/>
      <c r="F318" s="252"/>
      <c r="G318" s="252" t="s">
        <v>51</v>
      </c>
      <c r="H318" s="253" t="s">
        <v>343</v>
      </c>
      <c r="I318" s="327" t="s">
        <v>921</v>
      </c>
      <c r="J318" s="323" t="s">
        <v>922</v>
      </c>
      <c r="K318" s="255">
        <f>SUM(K319)</f>
        <v>100000</v>
      </c>
      <c r="L318" s="255">
        <f t="shared" ref="L318" si="43">SUM(L319)</f>
        <v>0</v>
      </c>
      <c r="M318" s="256">
        <f>AVERAGE(L318/K318)*100</f>
        <v>0</v>
      </c>
      <c r="N318" s="212"/>
      <c r="O318" s="219"/>
      <c r="P318" s="219"/>
      <c r="Q318" s="219"/>
      <c r="R318" s="219"/>
    </row>
    <row r="319" spans="1:18" s="58" customFormat="1" x14ac:dyDescent="0.2">
      <c r="A319" s="283"/>
      <c r="B319" s="283"/>
      <c r="C319" s="283"/>
      <c r="D319" s="283"/>
      <c r="E319" s="283"/>
      <c r="F319" s="283"/>
      <c r="G319" s="283"/>
      <c r="H319" s="258"/>
      <c r="I319" s="259">
        <v>32</v>
      </c>
      <c r="J319" s="261" t="s">
        <v>13</v>
      </c>
      <c r="K319" s="284">
        <f>SUM(K320)</f>
        <v>100000</v>
      </c>
      <c r="L319" s="284">
        <v>0</v>
      </c>
      <c r="M319" s="222">
        <f>AVERAGE(L319/K319)*100</f>
        <v>0</v>
      </c>
      <c r="N319" s="212"/>
      <c r="O319" s="219"/>
      <c r="P319" s="219"/>
      <c r="Q319" s="219"/>
      <c r="R319" s="219"/>
    </row>
    <row r="320" spans="1:18" s="58" customFormat="1" x14ac:dyDescent="0.2">
      <c r="A320" s="283">
        <v>1</v>
      </c>
      <c r="B320" s="283"/>
      <c r="C320" s="283"/>
      <c r="D320" s="283"/>
      <c r="E320" s="283"/>
      <c r="F320" s="283"/>
      <c r="G320" s="283"/>
      <c r="H320" s="258"/>
      <c r="I320" s="259">
        <v>323</v>
      </c>
      <c r="J320" s="261" t="s">
        <v>16</v>
      </c>
      <c r="K320" s="260">
        <v>100000</v>
      </c>
      <c r="L320" s="260">
        <v>0</v>
      </c>
      <c r="M320" s="222">
        <f>AVERAGE(L320/K320)*100</f>
        <v>0</v>
      </c>
      <c r="N320" s="302"/>
      <c r="O320" s="219"/>
      <c r="P320" s="219"/>
      <c r="Q320" s="219"/>
      <c r="R320" s="219"/>
    </row>
    <row r="321" spans="1:18" s="4" customFormat="1" x14ac:dyDescent="0.2">
      <c r="A321" s="285"/>
      <c r="B321" s="285"/>
      <c r="C321" s="285"/>
      <c r="D321" s="285"/>
      <c r="E321" s="285"/>
      <c r="F321" s="285"/>
      <c r="G321" s="285"/>
      <c r="H321" s="114"/>
      <c r="I321" s="263" t="s">
        <v>472</v>
      </c>
      <c r="J321" s="264" t="s">
        <v>473</v>
      </c>
      <c r="K321" s="291"/>
      <c r="L321" s="291">
        <v>0</v>
      </c>
      <c r="M321" s="292"/>
      <c r="N321" s="220"/>
      <c r="O321" s="220"/>
      <c r="P321" s="220"/>
      <c r="Q321" s="220"/>
      <c r="R321" s="220"/>
    </row>
    <row r="322" spans="1:18" s="58" customFormat="1" x14ac:dyDescent="0.2">
      <c r="A322" s="268">
        <v>1</v>
      </c>
      <c r="B322" s="268"/>
      <c r="C322" s="268"/>
      <c r="D322" s="268"/>
      <c r="E322" s="268" t="s">
        <v>51</v>
      </c>
      <c r="F322" s="268" t="s">
        <v>51</v>
      </c>
      <c r="G322" s="268" t="s">
        <v>51</v>
      </c>
      <c r="H322" s="269"/>
      <c r="I322" s="269" t="s">
        <v>103</v>
      </c>
      <c r="J322" s="271" t="s">
        <v>194</v>
      </c>
      <c r="K322" s="272">
        <f>SUM(K323)</f>
        <v>100000</v>
      </c>
      <c r="L322" s="272">
        <f t="shared" ref="L322:L323" si="44">SUM(L323)</f>
        <v>0</v>
      </c>
      <c r="M322" s="251">
        <f>AVERAGE(L322/K322)*100</f>
        <v>0</v>
      </c>
      <c r="N322" s="212"/>
      <c r="O322" s="219"/>
      <c r="P322" s="219"/>
      <c r="Q322" s="219"/>
      <c r="R322" s="219"/>
    </row>
    <row r="323" spans="1:18" s="58" customFormat="1" x14ac:dyDescent="0.2">
      <c r="A323" s="252">
        <v>1</v>
      </c>
      <c r="B323" s="252"/>
      <c r="C323" s="252"/>
      <c r="D323" s="252"/>
      <c r="E323" s="252" t="s">
        <v>51</v>
      </c>
      <c r="F323" s="252" t="s">
        <v>51</v>
      </c>
      <c r="G323" s="252" t="s">
        <v>51</v>
      </c>
      <c r="H323" s="253" t="s">
        <v>84</v>
      </c>
      <c r="I323" s="253" t="s">
        <v>105</v>
      </c>
      <c r="J323" s="254" t="s">
        <v>859</v>
      </c>
      <c r="K323" s="255">
        <f>SUM(K324)</f>
        <v>100000</v>
      </c>
      <c r="L323" s="255">
        <f t="shared" si="44"/>
        <v>0</v>
      </c>
      <c r="M323" s="256">
        <f>AVERAGE(L323/K323)*100</f>
        <v>0</v>
      </c>
      <c r="N323" s="212"/>
      <c r="O323" s="219"/>
      <c r="P323" s="219"/>
      <c r="Q323" s="219"/>
      <c r="R323" s="219"/>
    </row>
    <row r="324" spans="1:18" s="58" customFormat="1" x14ac:dyDescent="0.2">
      <c r="A324" s="283"/>
      <c r="B324" s="283"/>
      <c r="C324" s="283"/>
      <c r="D324" s="283"/>
      <c r="E324" s="283"/>
      <c r="F324" s="283"/>
      <c r="G324" s="283"/>
      <c r="H324" s="258"/>
      <c r="I324" s="259">
        <v>42</v>
      </c>
      <c r="J324" s="261" t="s">
        <v>29</v>
      </c>
      <c r="K324" s="284">
        <f>SUM(K325)</f>
        <v>100000</v>
      </c>
      <c r="L324" s="284">
        <v>0</v>
      </c>
      <c r="M324" s="222">
        <f>AVERAGE(L324/K324)*100</f>
        <v>0</v>
      </c>
      <c r="N324" s="212"/>
      <c r="O324" s="219"/>
      <c r="P324" s="219"/>
      <c r="Q324" s="219"/>
      <c r="R324" s="219"/>
    </row>
    <row r="325" spans="1:18" s="58" customFormat="1" x14ac:dyDescent="0.2">
      <c r="A325" s="283">
        <v>1</v>
      </c>
      <c r="B325" s="283"/>
      <c r="C325" s="283"/>
      <c r="D325" s="283"/>
      <c r="E325" s="283"/>
      <c r="F325" s="283"/>
      <c r="G325" s="283"/>
      <c r="H325" s="258"/>
      <c r="I325" s="259">
        <v>426</v>
      </c>
      <c r="J325" s="261" t="s">
        <v>350</v>
      </c>
      <c r="K325" s="260">
        <v>100000</v>
      </c>
      <c r="L325" s="260">
        <v>0</v>
      </c>
      <c r="M325" s="222">
        <f>AVERAGE(L325/K325)*100</f>
        <v>0</v>
      </c>
      <c r="N325" s="212"/>
      <c r="O325" s="219"/>
      <c r="P325" s="219"/>
      <c r="Q325" s="219"/>
      <c r="R325" s="219"/>
    </row>
    <row r="326" spans="1:18" s="4" customFormat="1" x14ac:dyDescent="0.2">
      <c r="A326" s="285"/>
      <c r="B326" s="285"/>
      <c r="C326" s="285"/>
      <c r="D326" s="285"/>
      <c r="E326" s="285"/>
      <c r="F326" s="285"/>
      <c r="G326" s="285"/>
      <c r="H326" s="114"/>
      <c r="I326" s="263" t="s">
        <v>502</v>
      </c>
      <c r="J326" s="264" t="s">
        <v>503</v>
      </c>
      <c r="K326" s="291"/>
      <c r="L326" s="291">
        <v>0</v>
      </c>
      <c r="M326" s="292"/>
      <c r="N326" s="5"/>
      <c r="O326" s="220"/>
      <c r="P326" s="220"/>
      <c r="Q326" s="220"/>
      <c r="R326" s="220"/>
    </row>
    <row r="327" spans="1:18" s="58" customFormat="1" x14ac:dyDescent="0.2">
      <c r="A327" s="268">
        <v>1</v>
      </c>
      <c r="B327" s="268"/>
      <c r="C327" s="268"/>
      <c r="D327" s="268"/>
      <c r="E327" s="268" t="s">
        <v>51</v>
      </c>
      <c r="F327" s="268" t="s">
        <v>51</v>
      </c>
      <c r="G327" s="268"/>
      <c r="H327" s="269"/>
      <c r="I327" s="269" t="s">
        <v>108</v>
      </c>
      <c r="J327" s="271" t="s">
        <v>195</v>
      </c>
      <c r="K327" s="272">
        <f>SUM(K328+K332+K336+K343+K347+K351+K355)</f>
        <v>1510000</v>
      </c>
      <c r="L327" s="272">
        <f>SUM(L328+L332+L336+L343+L347+L351+L355)</f>
        <v>122918.33</v>
      </c>
      <c r="M327" s="251">
        <f>AVERAGE(L327/K327)*100</f>
        <v>8.1402867549668869</v>
      </c>
      <c r="N327" s="212"/>
      <c r="O327" s="219"/>
      <c r="P327" s="219"/>
      <c r="Q327" s="219"/>
      <c r="R327" s="219"/>
    </row>
    <row r="328" spans="1:18" s="58" customFormat="1" ht="15" customHeight="1" x14ac:dyDescent="0.2">
      <c r="A328" s="252">
        <v>1</v>
      </c>
      <c r="B328" s="252"/>
      <c r="C328" s="252"/>
      <c r="D328" s="252"/>
      <c r="E328" s="252" t="s">
        <v>51</v>
      </c>
      <c r="F328" s="252" t="s">
        <v>51</v>
      </c>
      <c r="G328" s="252" t="s">
        <v>51</v>
      </c>
      <c r="H328" s="253" t="s">
        <v>401</v>
      </c>
      <c r="I328" s="253" t="s">
        <v>410</v>
      </c>
      <c r="J328" s="254" t="s">
        <v>860</v>
      </c>
      <c r="K328" s="255">
        <f>SUM(K329)</f>
        <v>110000</v>
      </c>
      <c r="L328" s="255">
        <f t="shared" ref="L328" si="45">SUM(L329)</f>
        <v>0</v>
      </c>
      <c r="M328" s="256">
        <f>AVERAGE(L328/K328)*100</f>
        <v>0</v>
      </c>
      <c r="N328" s="277"/>
      <c r="O328" s="219"/>
      <c r="P328" s="219"/>
      <c r="Q328" s="219"/>
      <c r="R328" s="219"/>
    </row>
    <row r="329" spans="1:18" s="58" customFormat="1" x14ac:dyDescent="0.2">
      <c r="A329" s="283"/>
      <c r="B329" s="283"/>
      <c r="C329" s="283"/>
      <c r="D329" s="283"/>
      <c r="E329" s="283"/>
      <c r="F329" s="283"/>
      <c r="G329" s="283"/>
      <c r="H329" s="258"/>
      <c r="I329" s="259">
        <v>42</v>
      </c>
      <c r="J329" s="261" t="s">
        <v>29</v>
      </c>
      <c r="K329" s="284">
        <f>SUM(K330)</f>
        <v>110000</v>
      </c>
      <c r="L329" s="284">
        <v>0</v>
      </c>
      <c r="M329" s="222">
        <f>AVERAGE(L329/K329)*100</f>
        <v>0</v>
      </c>
      <c r="N329" s="212"/>
      <c r="O329" s="219"/>
      <c r="P329" s="219"/>
      <c r="Q329" s="219"/>
      <c r="R329" s="219"/>
    </row>
    <row r="330" spans="1:18" s="58" customFormat="1" x14ac:dyDescent="0.2">
      <c r="A330" s="283">
        <v>1</v>
      </c>
      <c r="B330" s="283"/>
      <c r="C330" s="283"/>
      <c r="D330" s="283"/>
      <c r="E330" s="283"/>
      <c r="F330" s="283"/>
      <c r="G330" s="283"/>
      <c r="H330" s="258"/>
      <c r="I330" s="259">
        <v>421</v>
      </c>
      <c r="J330" s="261" t="s">
        <v>353</v>
      </c>
      <c r="K330" s="260">
        <v>110000</v>
      </c>
      <c r="L330" s="260">
        <v>0</v>
      </c>
      <c r="M330" s="222">
        <f>AVERAGE(L330/K330)*100</f>
        <v>0</v>
      </c>
      <c r="N330" s="212"/>
      <c r="O330" s="219"/>
      <c r="P330" s="219"/>
      <c r="Q330" s="219"/>
      <c r="R330" s="219"/>
    </row>
    <row r="331" spans="1:18" s="4" customFormat="1" x14ac:dyDescent="0.2">
      <c r="A331" s="285"/>
      <c r="B331" s="285"/>
      <c r="C331" s="285"/>
      <c r="D331" s="285"/>
      <c r="E331" s="285"/>
      <c r="F331" s="285"/>
      <c r="G331" s="285"/>
      <c r="H331" s="114"/>
      <c r="I331" s="263">
        <v>4214</v>
      </c>
      <c r="J331" s="264" t="s">
        <v>494</v>
      </c>
      <c r="K331" s="291"/>
      <c r="L331" s="291">
        <v>0</v>
      </c>
      <c r="M331" s="292"/>
      <c r="N331" s="5"/>
      <c r="O331" s="220"/>
      <c r="P331" s="220"/>
      <c r="Q331" s="220"/>
      <c r="R331" s="220"/>
    </row>
    <row r="332" spans="1:18" s="58" customFormat="1" x14ac:dyDescent="0.2">
      <c r="A332" s="252">
        <v>1</v>
      </c>
      <c r="B332" s="252"/>
      <c r="C332" s="252"/>
      <c r="D332" s="252"/>
      <c r="E332" s="252"/>
      <c r="F332" s="252" t="s">
        <v>51</v>
      </c>
      <c r="G332" s="252" t="s">
        <v>51</v>
      </c>
      <c r="H332" s="253" t="s">
        <v>343</v>
      </c>
      <c r="I332" s="253" t="s">
        <v>861</v>
      </c>
      <c r="J332" s="254" t="s">
        <v>923</v>
      </c>
      <c r="K332" s="255">
        <f>SUM(K333)</f>
        <v>620000</v>
      </c>
      <c r="L332" s="255">
        <f t="shared" ref="L332" si="46">SUM(L333)</f>
        <v>104404.08</v>
      </c>
      <c r="M332" s="256">
        <f>AVERAGE(L332/K332)*100</f>
        <v>16.839367741935483</v>
      </c>
      <c r="N332" s="212"/>
      <c r="O332" s="219"/>
      <c r="P332" s="219"/>
      <c r="Q332" s="219"/>
      <c r="R332" s="219"/>
    </row>
    <row r="333" spans="1:18" s="58" customFormat="1" x14ac:dyDescent="0.2">
      <c r="A333" s="283"/>
      <c r="B333" s="283"/>
      <c r="C333" s="283"/>
      <c r="D333" s="283"/>
      <c r="E333" s="283"/>
      <c r="F333" s="283"/>
      <c r="G333" s="283"/>
      <c r="H333" s="258"/>
      <c r="I333" s="259">
        <v>42</v>
      </c>
      <c r="J333" s="261" t="s">
        <v>29</v>
      </c>
      <c r="K333" s="284">
        <f>SUM(K334)</f>
        <v>620000</v>
      </c>
      <c r="L333" s="284">
        <f>SUM(L334)</f>
        <v>104404.08</v>
      </c>
      <c r="M333" s="222">
        <f>AVERAGE(L333/K333)*100</f>
        <v>16.839367741935483</v>
      </c>
      <c r="N333" s="212"/>
      <c r="O333" s="219"/>
      <c r="P333" s="219"/>
      <c r="Q333" s="219"/>
      <c r="R333" s="219"/>
    </row>
    <row r="334" spans="1:18" s="58" customFormat="1" x14ac:dyDescent="0.2">
      <c r="A334" s="283">
        <v>1</v>
      </c>
      <c r="B334" s="283"/>
      <c r="C334" s="283"/>
      <c r="D334" s="283"/>
      <c r="E334" s="283"/>
      <c r="F334" s="283"/>
      <c r="G334" s="283"/>
      <c r="H334" s="258"/>
      <c r="I334" s="259">
        <v>421</v>
      </c>
      <c r="J334" s="261" t="s">
        <v>353</v>
      </c>
      <c r="K334" s="284">
        <v>620000</v>
      </c>
      <c r="L334" s="262">
        <v>104404.08</v>
      </c>
      <c r="M334" s="222">
        <f>AVERAGE(L334/K334)*100</f>
        <v>16.839367741935483</v>
      </c>
      <c r="N334" s="212"/>
      <c r="O334" s="219"/>
      <c r="P334" s="219"/>
      <c r="Q334" s="219"/>
      <c r="R334" s="219"/>
    </row>
    <row r="335" spans="1:18" s="4" customFormat="1" x14ac:dyDescent="0.2">
      <c r="A335" s="285"/>
      <c r="B335" s="285"/>
      <c r="C335" s="285"/>
      <c r="D335" s="285"/>
      <c r="E335" s="285"/>
      <c r="F335" s="285"/>
      <c r="G335" s="285"/>
      <c r="H335" s="114"/>
      <c r="I335" s="263" t="s">
        <v>508</v>
      </c>
      <c r="J335" s="264" t="s">
        <v>509</v>
      </c>
      <c r="K335" s="286"/>
      <c r="L335" s="265">
        <v>104404.08</v>
      </c>
      <c r="M335" s="292"/>
      <c r="N335" s="5"/>
      <c r="O335" s="220"/>
      <c r="P335" s="220"/>
      <c r="Q335" s="220"/>
      <c r="R335" s="220"/>
    </row>
    <row r="336" spans="1:18" s="58" customFormat="1" x14ac:dyDescent="0.2">
      <c r="A336" s="252">
        <v>1</v>
      </c>
      <c r="B336" s="252"/>
      <c r="C336" s="252"/>
      <c r="D336" s="252"/>
      <c r="E336" s="252"/>
      <c r="F336" s="252" t="s">
        <v>51</v>
      </c>
      <c r="G336" s="252" t="s">
        <v>51</v>
      </c>
      <c r="H336" s="253" t="s">
        <v>342</v>
      </c>
      <c r="I336" s="253" t="s">
        <v>378</v>
      </c>
      <c r="J336" s="254" t="s">
        <v>924</v>
      </c>
      <c r="K336" s="255">
        <f>SUM(K340)</f>
        <v>70000</v>
      </c>
      <c r="L336" s="255">
        <f>SUM(L337+L340)</f>
        <v>18514.25</v>
      </c>
      <c r="M336" s="256">
        <f>AVERAGE(L336/K336)*100</f>
        <v>26.448928571428571</v>
      </c>
      <c r="N336" s="212"/>
      <c r="O336" s="219"/>
      <c r="P336" s="219"/>
      <c r="Q336" s="219"/>
      <c r="R336" s="219"/>
    </row>
    <row r="337" spans="1:18" s="1" customFormat="1" x14ac:dyDescent="0.2">
      <c r="A337" s="328"/>
      <c r="B337" s="328"/>
      <c r="C337" s="328"/>
      <c r="D337" s="328"/>
      <c r="E337" s="328"/>
      <c r="F337" s="328"/>
      <c r="G337" s="328"/>
      <c r="H337" s="329"/>
      <c r="I337" s="259">
        <v>32</v>
      </c>
      <c r="J337" s="261" t="s">
        <v>13</v>
      </c>
      <c r="K337" s="300">
        <v>0</v>
      </c>
      <c r="L337" s="300">
        <v>18514.25</v>
      </c>
      <c r="M337" s="222">
        <v>0</v>
      </c>
      <c r="N337" s="365"/>
      <c r="O337" s="366"/>
      <c r="P337" s="366"/>
      <c r="Q337" s="366"/>
      <c r="R337" s="366"/>
    </row>
    <row r="338" spans="1:18" s="1" customFormat="1" x14ac:dyDescent="0.2">
      <c r="A338" s="328">
        <v>1</v>
      </c>
      <c r="B338" s="328"/>
      <c r="C338" s="328"/>
      <c r="D338" s="328"/>
      <c r="E338" s="328"/>
      <c r="F338" s="328"/>
      <c r="G338" s="328"/>
      <c r="H338" s="329"/>
      <c r="I338" s="259">
        <v>323</v>
      </c>
      <c r="J338" s="261" t="s">
        <v>16</v>
      </c>
      <c r="K338" s="300">
        <v>0</v>
      </c>
      <c r="L338" s="300">
        <v>18514.25</v>
      </c>
      <c r="M338" s="222">
        <v>0</v>
      </c>
      <c r="N338" s="365"/>
      <c r="O338" s="366"/>
      <c r="P338" s="366"/>
      <c r="Q338" s="366"/>
      <c r="R338" s="366"/>
    </row>
    <row r="339" spans="1:18" s="1" customFormat="1" x14ac:dyDescent="0.2">
      <c r="A339" s="328"/>
      <c r="B339" s="328"/>
      <c r="C339" s="328"/>
      <c r="D339" s="328"/>
      <c r="E339" s="328"/>
      <c r="F339" s="328"/>
      <c r="G339" s="328"/>
      <c r="H339" s="329"/>
      <c r="I339" s="263" t="s">
        <v>472</v>
      </c>
      <c r="J339" s="264" t="s">
        <v>473</v>
      </c>
      <c r="K339" s="300"/>
      <c r="L339" s="303">
        <v>18514.25</v>
      </c>
      <c r="M339" s="221"/>
      <c r="N339" s="365"/>
      <c r="O339" s="366"/>
      <c r="P339" s="366"/>
      <c r="Q339" s="366"/>
      <c r="R339" s="366"/>
    </row>
    <row r="340" spans="1:18" s="58" customFormat="1" x14ac:dyDescent="0.2">
      <c r="A340" s="283"/>
      <c r="B340" s="283"/>
      <c r="C340" s="283"/>
      <c r="D340" s="283"/>
      <c r="E340" s="283"/>
      <c r="F340" s="283"/>
      <c r="G340" s="283"/>
      <c r="H340" s="258"/>
      <c r="I340" s="259">
        <v>42</v>
      </c>
      <c r="J340" s="261" t="s">
        <v>29</v>
      </c>
      <c r="K340" s="284">
        <f>SUM(K341)</f>
        <v>70000</v>
      </c>
      <c r="L340" s="284">
        <v>0</v>
      </c>
      <c r="M340" s="222">
        <f>AVERAGE(L340/K340)*100</f>
        <v>0</v>
      </c>
      <c r="N340" s="212"/>
      <c r="O340" s="219"/>
      <c r="P340" s="219"/>
      <c r="Q340" s="219"/>
      <c r="R340" s="219"/>
    </row>
    <row r="341" spans="1:18" s="58" customFormat="1" x14ac:dyDescent="0.2">
      <c r="A341" s="283">
        <v>1</v>
      </c>
      <c r="B341" s="283"/>
      <c r="C341" s="283"/>
      <c r="D341" s="283"/>
      <c r="E341" s="283"/>
      <c r="F341" s="283"/>
      <c r="G341" s="283"/>
      <c r="H341" s="258"/>
      <c r="I341" s="259">
        <v>422</v>
      </c>
      <c r="J341" s="261" t="s">
        <v>377</v>
      </c>
      <c r="K341" s="260">
        <v>70000</v>
      </c>
      <c r="L341" s="260">
        <v>0</v>
      </c>
      <c r="M341" s="222">
        <f>AVERAGE(L341/K341)*100</f>
        <v>0</v>
      </c>
      <c r="N341" s="212"/>
      <c r="O341" s="219"/>
      <c r="P341" s="219"/>
      <c r="Q341" s="219"/>
      <c r="R341" s="219"/>
    </row>
    <row r="342" spans="1:18" s="4" customFormat="1" x14ac:dyDescent="0.2">
      <c r="A342" s="285"/>
      <c r="B342" s="285"/>
      <c r="C342" s="285"/>
      <c r="D342" s="285"/>
      <c r="E342" s="285"/>
      <c r="F342" s="285"/>
      <c r="G342" s="285"/>
      <c r="H342" s="114"/>
      <c r="I342" s="263" t="s">
        <v>496</v>
      </c>
      <c r="J342" s="264" t="s">
        <v>497</v>
      </c>
      <c r="K342" s="291"/>
      <c r="L342" s="291">
        <v>0</v>
      </c>
      <c r="M342" s="292"/>
      <c r="N342" s="5"/>
      <c r="O342" s="220"/>
      <c r="P342" s="220"/>
      <c r="Q342" s="220"/>
      <c r="R342" s="220"/>
    </row>
    <row r="343" spans="1:18" s="59" customFormat="1" ht="15.75" customHeight="1" x14ac:dyDescent="0.2">
      <c r="A343" s="252">
        <v>1</v>
      </c>
      <c r="B343" s="252"/>
      <c r="C343" s="252"/>
      <c r="D343" s="252"/>
      <c r="E343" s="252"/>
      <c r="F343" s="252" t="s">
        <v>51</v>
      </c>
      <c r="G343" s="252" t="s">
        <v>51</v>
      </c>
      <c r="H343" s="253" t="s">
        <v>343</v>
      </c>
      <c r="I343" s="253" t="s">
        <v>863</v>
      </c>
      <c r="J343" s="254" t="s">
        <v>376</v>
      </c>
      <c r="K343" s="255">
        <f t="shared" ref="K343:L344" si="47">SUM(K344)</f>
        <v>100000</v>
      </c>
      <c r="L343" s="255">
        <f t="shared" si="47"/>
        <v>0</v>
      </c>
      <c r="M343" s="256">
        <f>AVERAGE(L343/K343)*100</f>
        <v>0</v>
      </c>
      <c r="N343" s="224"/>
      <c r="O343" s="218"/>
      <c r="P343" s="218"/>
      <c r="Q343" s="218"/>
      <c r="R343" s="218"/>
    </row>
    <row r="344" spans="1:18" s="58" customFormat="1" x14ac:dyDescent="0.2">
      <c r="A344" s="283"/>
      <c r="B344" s="283"/>
      <c r="C344" s="283"/>
      <c r="D344" s="283"/>
      <c r="E344" s="283"/>
      <c r="F344" s="283"/>
      <c r="G344" s="283"/>
      <c r="H344" s="258"/>
      <c r="I344" s="259">
        <v>42</v>
      </c>
      <c r="J344" s="261" t="s">
        <v>29</v>
      </c>
      <c r="K344" s="284">
        <f t="shared" si="47"/>
        <v>100000</v>
      </c>
      <c r="L344" s="284">
        <v>0</v>
      </c>
      <c r="M344" s="222">
        <f>AVERAGE(L344/K344)*100</f>
        <v>0</v>
      </c>
      <c r="N344" s="212"/>
      <c r="O344" s="219"/>
      <c r="P344" s="219"/>
      <c r="Q344" s="219"/>
      <c r="R344" s="219"/>
    </row>
    <row r="345" spans="1:18" s="58" customFormat="1" x14ac:dyDescent="0.2">
      <c r="A345" s="283">
        <v>1</v>
      </c>
      <c r="B345" s="283"/>
      <c r="C345" s="283"/>
      <c r="D345" s="283"/>
      <c r="E345" s="283"/>
      <c r="F345" s="283"/>
      <c r="G345" s="283"/>
      <c r="H345" s="258"/>
      <c r="I345" s="259">
        <v>421</v>
      </c>
      <c r="J345" s="261" t="s">
        <v>353</v>
      </c>
      <c r="K345" s="260">
        <v>100000</v>
      </c>
      <c r="L345" s="260">
        <v>0</v>
      </c>
      <c r="M345" s="222">
        <f>AVERAGE(L345/K345)*100</f>
        <v>0</v>
      </c>
      <c r="N345" s="212"/>
      <c r="O345" s="219"/>
      <c r="P345" s="219"/>
      <c r="Q345" s="219"/>
      <c r="R345" s="219"/>
    </row>
    <row r="346" spans="1:18" s="4" customFormat="1" x14ac:dyDescent="0.2">
      <c r="A346" s="285"/>
      <c r="B346" s="285"/>
      <c r="C346" s="285"/>
      <c r="D346" s="285"/>
      <c r="E346" s="285"/>
      <c r="F346" s="285"/>
      <c r="G346" s="285"/>
      <c r="H346" s="114"/>
      <c r="I346" s="273">
        <v>4214</v>
      </c>
      <c r="J346" s="304" t="s">
        <v>862</v>
      </c>
      <c r="K346" s="291"/>
      <c r="L346" s="291">
        <v>0</v>
      </c>
      <c r="M346" s="292"/>
      <c r="N346" s="5"/>
      <c r="O346" s="220"/>
      <c r="P346" s="220"/>
      <c r="Q346" s="220"/>
      <c r="R346" s="220"/>
    </row>
    <row r="347" spans="1:18" s="58" customFormat="1" ht="15.75" customHeight="1" x14ac:dyDescent="0.2">
      <c r="A347" s="288">
        <v>1</v>
      </c>
      <c r="B347" s="288"/>
      <c r="C347" s="288"/>
      <c r="D347" s="288"/>
      <c r="E347" s="288"/>
      <c r="F347" s="288"/>
      <c r="G347" s="288" t="s">
        <v>51</v>
      </c>
      <c r="H347" s="289" t="s">
        <v>397</v>
      </c>
      <c r="I347" s="289" t="s">
        <v>864</v>
      </c>
      <c r="J347" s="290" t="s">
        <v>925</v>
      </c>
      <c r="K347" s="324">
        <f>SUM(K348)</f>
        <v>30000</v>
      </c>
      <c r="L347" s="324">
        <f>SUM(L348)</f>
        <v>0</v>
      </c>
      <c r="M347" s="325">
        <f>AVERAGE(L347/K347)*100</f>
        <v>0</v>
      </c>
      <c r="N347" s="376"/>
      <c r="O347" s="219"/>
      <c r="P347" s="219"/>
      <c r="Q347" s="219"/>
      <c r="R347" s="219"/>
    </row>
    <row r="348" spans="1:18" s="58" customFormat="1" x14ac:dyDescent="0.2">
      <c r="A348" s="283"/>
      <c r="B348" s="283"/>
      <c r="C348" s="283"/>
      <c r="D348" s="283"/>
      <c r="E348" s="283"/>
      <c r="F348" s="283"/>
      <c r="G348" s="283"/>
      <c r="H348" s="258"/>
      <c r="I348" s="259">
        <v>45</v>
      </c>
      <c r="J348" s="261" t="s">
        <v>379</v>
      </c>
      <c r="K348" s="284">
        <f>SUM(K349)</f>
        <v>30000</v>
      </c>
      <c r="L348" s="284">
        <v>0</v>
      </c>
      <c r="M348" s="222">
        <f>AVERAGE(L348/K348)*100</f>
        <v>0</v>
      </c>
      <c r="N348" s="224"/>
      <c r="O348" s="219"/>
      <c r="P348" s="219"/>
      <c r="Q348" s="219"/>
      <c r="R348" s="219"/>
    </row>
    <row r="349" spans="1:18" s="58" customFormat="1" x14ac:dyDescent="0.2">
      <c r="A349" s="283">
        <v>1</v>
      </c>
      <c r="B349" s="283"/>
      <c r="C349" s="283"/>
      <c r="D349" s="283"/>
      <c r="E349" s="283"/>
      <c r="F349" s="283"/>
      <c r="G349" s="283"/>
      <c r="H349" s="258"/>
      <c r="I349" s="259">
        <v>451</v>
      </c>
      <c r="J349" s="261" t="s">
        <v>380</v>
      </c>
      <c r="K349" s="260">
        <v>30000</v>
      </c>
      <c r="L349" s="260">
        <v>0</v>
      </c>
      <c r="M349" s="222">
        <f>AVERAGE(L349/K349)*100</f>
        <v>0</v>
      </c>
      <c r="N349" s="224"/>
      <c r="O349" s="219"/>
      <c r="P349" s="219"/>
      <c r="Q349" s="219"/>
      <c r="R349" s="219"/>
    </row>
    <row r="350" spans="1:18" s="4" customFormat="1" x14ac:dyDescent="0.2">
      <c r="A350" s="285"/>
      <c r="B350" s="285"/>
      <c r="C350" s="285"/>
      <c r="D350" s="285"/>
      <c r="E350" s="285"/>
      <c r="F350" s="285"/>
      <c r="G350" s="285"/>
      <c r="H350" s="114"/>
      <c r="I350" s="263" t="s">
        <v>506</v>
      </c>
      <c r="J350" s="264" t="s">
        <v>507</v>
      </c>
      <c r="K350" s="291"/>
      <c r="L350" s="291">
        <v>0</v>
      </c>
      <c r="M350" s="292"/>
      <c r="N350" s="360"/>
      <c r="O350" s="220"/>
      <c r="P350" s="220"/>
      <c r="Q350" s="220"/>
      <c r="R350" s="220"/>
    </row>
    <row r="351" spans="1:18" s="4" customFormat="1" ht="15.75" customHeight="1" x14ac:dyDescent="0.2">
      <c r="A351" s="252">
        <v>1</v>
      </c>
      <c r="B351" s="252"/>
      <c r="C351" s="252"/>
      <c r="D351" s="252"/>
      <c r="E351" s="252"/>
      <c r="F351" s="252" t="s">
        <v>51</v>
      </c>
      <c r="G351" s="252" t="s">
        <v>51</v>
      </c>
      <c r="H351" s="253" t="s">
        <v>343</v>
      </c>
      <c r="I351" s="253" t="s">
        <v>926</v>
      </c>
      <c r="J351" s="254" t="s">
        <v>927</v>
      </c>
      <c r="K351" s="255">
        <f>SUM(K352)</f>
        <v>520000</v>
      </c>
      <c r="L351" s="324">
        <f>SUM(L352)</f>
        <v>0</v>
      </c>
      <c r="M351" s="325">
        <f>AVERAGE(L351/K351)*100</f>
        <v>0</v>
      </c>
      <c r="N351" s="360"/>
      <c r="O351" s="220"/>
      <c r="P351" s="220"/>
      <c r="Q351" s="220"/>
      <c r="R351" s="220"/>
    </row>
    <row r="352" spans="1:18" s="4" customFormat="1" x14ac:dyDescent="0.2">
      <c r="A352" s="283"/>
      <c r="B352" s="283"/>
      <c r="C352" s="283"/>
      <c r="D352" s="283"/>
      <c r="E352" s="283"/>
      <c r="F352" s="283"/>
      <c r="G352" s="283"/>
      <c r="H352" s="258"/>
      <c r="I352" s="259">
        <v>42</v>
      </c>
      <c r="J352" s="261" t="s">
        <v>29</v>
      </c>
      <c r="K352" s="284">
        <f>SUM(K353)</f>
        <v>520000</v>
      </c>
      <c r="L352" s="284">
        <v>0</v>
      </c>
      <c r="M352" s="222">
        <f>AVERAGE(L352/K352)*100</f>
        <v>0</v>
      </c>
      <c r="N352" s="360"/>
      <c r="O352" s="220"/>
      <c r="P352" s="220"/>
      <c r="Q352" s="220"/>
      <c r="R352" s="220"/>
    </row>
    <row r="353" spans="1:18" s="4" customFormat="1" x14ac:dyDescent="0.2">
      <c r="A353" s="283">
        <v>1</v>
      </c>
      <c r="B353" s="283"/>
      <c r="C353" s="283"/>
      <c r="D353" s="283"/>
      <c r="E353" s="283"/>
      <c r="F353" s="283"/>
      <c r="G353" s="283"/>
      <c r="H353" s="258"/>
      <c r="I353" s="259">
        <v>421</v>
      </c>
      <c r="J353" s="261" t="s">
        <v>353</v>
      </c>
      <c r="K353" s="260">
        <v>520000</v>
      </c>
      <c r="L353" s="260">
        <v>0</v>
      </c>
      <c r="M353" s="222">
        <f>AVERAGE(L353/K353)*100</f>
        <v>0</v>
      </c>
      <c r="N353" s="360"/>
      <c r="O353" s="220"/>
      <c r="P353" s="220"/>
      <c r="Q353" s="220"/>
      <c r="R353" s="220"/>
    </row>
    <row r="354" spans="1:18" s="4" customFormat="1" x14ac:dyDescent="0.2">
      <c r="A354" s="301"/>
      <c r="B354" s="301"/>
      <c r="C354" s="301"/>
      <c r="D354" s="301"/>
      <c r="E354" s="301"/>
      <c r="F354" s="301"/>
      <c r="G354" s="301"/>
      <c r="H354" s="276"/>
      <c r="I354" s="277">
        <v>4212</v>
      </c>
      <c r="J354" s="264" t="s">
        <v>509</v>
      </c>
      <c r="K354" s="279"/>
      <c r="L354" s="291">
        <v>0</v>
      </c>
      <c r="M354" s="292"/>
      <c r="N354" s="360"/>
      <c r="O354" s="220"/>
      <c r="P354" s="220"/>
      <c r="Q354" s="220"/>
      <c r="R354" s="220"/>
    </row>
    <row r="355" spans="1:18" s="4" customFormat="1" ht="15.75" customHeight="1" x14ac:dyDescent="0.2">
      <c r="A355" s="252">
        <v>1</v>
      </c>
      <c r="B355" s="252"/>
      <c r="C355" s="252"/>
      <c r="D355" s="252"/>
      <c r="E355" s="252"/>
      <c r="F355" s="252" t="s">
        <v>51</v>
      </c>
      <c r="G355" s="252" t="s">
        <v>51</v>
      </c>
      <c r="H355" s="253" t="s">
        <v>343</v>
      </c>
      <c r="I355" s="253" t="s">
        <v>928</v>
      </c>
      <c r="J355" s="254" t="s">
        <v>929</v>
      </c>
      <c r="K355" s="255">
        <f>SUM(K356)</f>
        <v>60000</v>
      </c>
      <c r="L355" s="324">
        <f>SUM(L356)</f>
        <v>0</v>
      </c>
      <c r="M355" s="325">
        <f>AVERAGE(L355/K355)*100</f>
        <v>0</v>
      </c>
      <c r="N355" s="360"/>
      <c r="O355" s="220"/>
      <c r="P355" s="220"/>
      <c r="Q355" s="220"/>
      <c r="R355" s="220"/>
    </row>
    <row r="356" spans="1:18" s="4" customFormat="1" x14ac:dyDescent="0.2">
      <c r="A356" s="283"/>
      <c r="B356" s="283"/>
      <c r="C356" s="283"/>
      <c r="D356" s="283"/>
      <c r="E356" s="283"/>
      <c r="F356" s="283"/>
      <c r="G356" s="283"/>
      <c r="H356" s="258"/>
      <c r="I356" s="259">
        <v>42</v>
      </c>
      <c r="J356" s="261" t="s">
        <v>29</v>
      </c>
      <c r="K356" s="284">
        <f>SUM(K357)</f>
        <v>60000</v>
      </c>
      <c r="L356" s="284">
        <v>0</v>
      </c>
      <c r="M356" s="222">
        <f>AVERAGE(L356/K356)*100</f>
        <v>0</v>
      </c>
      <c r="N356" s="360"/>
      <c r="O356" s="220"/>
      <c r="P356" s="220"/>
      <c r="Q356" s="220"/>
      <c r="R356" s="220"/>
    </row>
    <row r="357" spans="1:18" s="4" customFormat="1" x14ac:dyDescent="0.2">
      <c r="A357" s="283">
        <v>1</v>
      </c>
      <c r="B357" s="283"/>
      <c r="C357" s="283"/>
      <c r="D357" s="283"/>
      <c r="E357" s="283"/>
      <c r="F357" s="283"/>
      <c r="G357" s="283"/>
      <c r="H357" s="258"/>
      <c r="I357" s="259">
        <v>421</v>
      </c>
      <c r="J357" s="261" t="s">
        <v>353</v>
      </c>
      <c r="K357" s="260">
        <v>60000</v>
      </c>
      <c r="L357" s="260">
        <v>0</v>
      </c>
      <c r="M357" s="222">
        <f>AVERAGE(L357/K357)*100</f>
        <v>0</v>
      </c>
      <c r="N357" s="360"/>
      <c r="O357" s="220"/>
      <c r="P357" s="220"/>
      <c r="Q357" s="220"/>
      <c r="R357" s="220"/>
    </row>
    <row r="358" spans="1:18" s="4" customFormat="1" x14ac:dyDescent="0.2">
      <c r="A358" s="301"/>
      <c r="B358" s="301"/>
      <c r="C358" s="301"/>
      <c r="D358" s="301"/>
      <c r="E358" s="301"/>
      <c r="F358" s="301"/>
      <c r="G358" s="301"/>
      <c r="H358" s="276"/>
      <c r="I358" s="277">
        <v>4212</v>
      </c>
      <c r="J358" s="264" t="s">
        <v>509</v>
      </c>
      <c r="K358" s="279"/>
      <c r="L358" s="291">
        <v>0</v>
      </c>
      <c r="M358" s="292"/>
      <c r="N358" s="360"/>
      <c r="O358" s="220"/>
      <c r="P358" s="220"/>
      <c r="Q358" s="220"/>
      <c r="R358" s="220"/>
    </row>
    <row r="359" spans="1:18" s="58" customFormat="1" x14ac:dyDescent="0.2">
      <c r="A359" s="268">
        <v>1</v>
      </c>
      <c r="B359" s="268"/>
      <c r="C359" s="268"/>
      <c r="D359" s="268"/>
      <c r="E359" s="268"/>
      <c r="F359" s="268">
        <v>6</v>
      </c>
      <c r="G359" s="268" t="s">
        <v>51</v>
      </c>
      <c r="H359" s="269"/>
      <c r="I359" s="269" t="s">
        <v>110</v>
      </c>
      <c r="J359" s="271" t="s">
        <v>196</v>
      </c>
      <c r="K359" s="272">
        <f>SUM(K360+K364+K368)</f>
        <v>280000</v>
      </c>
      <c r="L359" s="272">
        <f>SUM(L360+L364+L368)</f>
        <v>0</v>
      </c>
      <c r="M359" s="251">
        <f>AVERAGE(L359/K359)*100</f>
        <v>0</v>
      </c>
      <c r="N359" s="212"/>
      <c r="O359" s="219"/>
      <c r="P359" s="219"/>
      <c r="Q359" s="219"/>
      <c r="R359" s="219"/>
    </row>
    <row r="360" spans="1:18" s="58" customFormat="1" x14ac:dyDescent="0.2">
      <c r="A360" s="252">
        <v>1</v>
      </c>
      <c r="B360" s="252"/>
      <c r="C360" s="252"/>
      <c r="D360" s="252"/>
      <c r="E360" s="252"/>
      <c r="F360" s="252"/>
      <c r="G360" s="252" t="s">
        <v>51</v>
      </c>
      <c r="H360" s="253" t="s">
        <v>343</v>
      </c>
      <c r="I360" s="253" t="s">
        <v>111</v>
      </c>
      <c r="J360" s="254" t="s">
        <v>197</v>
      </c>
      <c r="K360" s="255">
        <f>SUM(K361)</f>
        <v>100000</v>
      </c>
      <c r="L360" s="255">
        <f t="shared" ref="L360" si="48">SUM(L361)</f>
        <v>0</v>
      </c>
      <c r="M360" s="256">
        <f>AVERAGE(L360/K360)*100</f>
        <v>0</v>
      </c>
      <c r="N360" s="212"/>
      <c r="O360" s="219"/>
      <c r="P360" s="219"/>
      <c r="Q360" s="219"/>
      <c r="R360" s="219"/>
    </row>
    <row r="361" spans="1:18" s="58" customFormat="1" x14ac:dyDescent="0.2">
      <c r="A361" s="283"/>
      <c r="B361" s="283"/>
      <c r="C361" s="283"/>
      <c r="D361" s="283"/>
      <c r="E361" s="283"/>
      <c r="F361" s="283"/>
      <c r="G361" s="283"/>
      <c r="H361" s="258"/>
      <c r="I361" s="259">
        <v>41</v>
      </c>
      <c r="J361" s="261" t="s">
        <v>354</v>
      </c>
      <c r="K361" s="284">
        <f>SUM(K362)</f>
        <v>100000</v>
      </c>
      <c r="L361" s="284">
        <v>0</v>
      </c>
      <c r="M361" s="222">
        <f>AVERAGE(L361/K361)*100</f>
        <v>0</v>
      </c>
      <c r="N361" s="212"/>
      <c r="O361" s="219"/>
      <c r="P361" s="219"/>
      <c r="Q361" s="219"/>
      <c r="R361" s="219"/>
    </row>
    <row r="362" spans="1:18" s="58" customFormat="1" x14ac:dyDescent="0.2">
      <c r="A362" s="283">
        <v>1</v>
      </c>
      <c r="B362" s="283"/>
      <c r="C362" s="283"/>
      <c r="D362" s="283"/>
      <c r="E362" s="283"/>
      <c r="F362" s="283"/>
      <c r="G362" s="283"/>
      <c r="H362" s="258"/>
      <c r="I362" s="259">
        <v>411</v>
      </c>
      <c r="J362" s="261" t="s">
        <v>355</v>
      </c>
      <c r="K362" s="260">
        <v>100000</v>
      </c>
      <c r="L362" s="260">
        <v>0</v>
      </c>
      <c r="M362" s="222">
        <f>AVERAGE(L362/K362)*100</f>
        <v>0</v>
      </c>
      <c r="N362" s="212"/>
      <c r="O362" s="219"/>
      <c r="P362" s="219"/>
      <c r="Q362" s="219"/>
      <c r="R362" s="219"/>
    </row>
    <row r="363" spans="1:18" s="4" customFormat="1" x14ac:dyDescent="0.2">
      <c r="A363" s="285"/>
      <c r="B363" s="285"/>
      <c r="C363" s="285"/>
      <c r="D363" s="285"/>
      <c r="E363" s="285"/>
      <c r="F363" s="285"/>
      <c r="G363" s="285"/>
      <c r="H363" s="114"/>
      <c r="I363" s="263" t="s">
        <v>504</v>
      </c>
      <c r="J363" s="264" t="s">
        <v>505</v>
      </c>
      <c r="K363" s="291"/>
      <c r="L363" s="291">
        <v>0</v>
      </c>
      <c r="M363" s="292"/>
      <c r="N363" s="5"/>
      <c r="O363" s="220"/>
      <c r="P363" s="220"/>
      <c r="Q363" s="220"/>
      <c r="R363" s="220"/>
    </row>
    <row r="364" spans="1:18" s="58" customFormat="1" x14ac:dyDescent="0.2">
      <c r="A364" s="252"/>
      <c r="B364" s="252"/>
      <c r="C364" s="252"/>
      <c r="D364" s="252"/>
      <c r="E364" s="252"/>
      <c r="F364" s="252">
        <v>6</v>
      </c>
      <c r="G364" s="252" t="s">
        <v>51</v>
      </c>
      <c r="H364" s="253" t="s">
        <v>401</v>
      </c>
      <c r="I364" s="253" t="s">
        <v>198</v>
      </c>
      <c r="J364" s="254" t="s">
        <v>199</v>
      </c>
      <c r="K364" s="255">
        <f>SUM(K365)</f>
        <v>130000</v>
      </c>
      <c r="L364" s="255">
        <f t="shared" ref="L364" si="49">SUM(L365)</f>
        <v>0</v>
      </c>
      <c r="M364" s="256">
        <f>AVERAGE(L364/K364)*100</f>
        <v>0</v>
      </c>
      <c r="N364" s="212"/>
      <c r="O364" s="219"/>
      <c r="P364" s="219"/>
      <c r="Q364" s="219"/>
      <c r="R364" s="219"/>
    </row>
    <row r="365" spans="1:18" s="58" customFormat="1" x14ac:dyDescent="0.2">
      <c r="A365" s="283"/>
      <c r="B365" s="283"/>
      <c r="C365" s="283"/>
      <c r="D365" s="283"/>
      <c r="E365" s="283"/>
      <c r="F365" s="283"/>
      <c r="G365" s="283"/>
      <c r="H365" s="258"/>
      <c r="I365" s="259">
        <v>42</v>
      </c>
      <c r="J365" s="261" t="s">
        <v>29</v>
      </c>
      <c r="K365" s="284">
        <f>SUM(K366)</f>
        <v>130000</v>
      </c>
      <c r="L365" s="284">
        <v>0</v>
      </c>
      <c r="M365" s="222">
        <f>AVERAGE(L365/K365)*100</f>
        <v>0</v>
      </c>
      <c r="N365" s="212"/>
      <c r="O365" s="219"/>
      <c r="P365" s="219"/>
      <c r="Q365" s="219"/>
      <c r="R365" s="219"/>
    </row>
    <row r="366" spans="1:18" s="58" customFormat="1" x14ac:dyDescent="0.2">
      <c r="A366" s="283"/>
      <c r="B366" s="283"/>
      <c r="C366" s="283"/>
      <c r="D366" s="283"/>
      <c r="E366" s="283"/>
      <c r="F366" s="283">
        <v>6</v>
      </c>
      <c r="G366" s="283"/>
      <c r="H366" s="258"/>
      <c r="I366" s="259">
        <v>421</v>
      </c>
      <c r="J366" s="261" t="s">
        <v>353</v>
      </c>
      <c r="K366" s="260">
        <v>130000</v>
      </c>
      <c r="L366" s="260">
        <v>0</v>
      </c>
      <c r="M366" s="222">
        <f>AVERAGE(L366/K366)*100</f>
        <v>0</v>
      </c>
      <c r="N366" s="377"/>
      <c r="O366" s="219"/>
      <c r="P366" s="219"/>
      <c r="Q366" s="219"/>
      <c r="R366" s="219"/>
    </row>
    <row r="367" spans="1:18" s="4" customFormat="1" x14ac:dyDescent="0.2">
      <c r="A367" s="285"/>
      <c r="B367" s="285"/>
      <c r="C367" s="285"/>
      <c r="D367" s="285"/>
      <c r="E367" s="285"/>
      <c r="F367" s="285"/>
      <c r="G367" s="285"/>
      <c r="H367" s="114"/>
      <c r="I367" s="263">
        <v>4213</v>
      </c>
      <c r="J367" s="264" t="s">
        <v>501</v>
      </c>
      <c r="K367" s="291"/>
      <c r="L367" s="291">
        <v>0</v>
      </c>
      <c r="M367" s="292"/>
      <c r="N367" s="378"/>
      <c r="O367" s="220"/>
      <c r="P367" s="220"/>
      <c r="Q367" s="220"/>
      <c r="R367" s="220"/>
    </row>
    <row r="368" spans="1:18" s="58" customFormat="1" x14ac:dyDescent="0.2">
      <c r="A368" s="252">
        <v>1</v>
      </c>
      <c r="B368" s="252"/>
      <c r="C368" s="252"/>
      <c r="D368" s="252"/>
      <c r="E368" s="252"/>
      <c r="F368" s="252"/>
      <c r="G368" s="252" t="s">
        <v>51</v>
      </c>
      <c r="H368" s="253" t="s">
        <v>414</v>
      </c>
      <c r="I368" s="253" t="s">
        <v>413</v>
      </c>
      <c r="J368" s="254" t="s">
        <v>412</v>
      </c>
      <c r="K368" s="255">
        <f>SUM(K369)</f>
        <v>50000</v>
      </c>
      <c r="L368" s="255">
        <f t="shared" ref="L368" si="50">SUM(L369)</f>
        <v>0</v>
      </c>
      <c r="M368" s="256">
        <f>AVERAGE(L368/K368)*100</f>
        <v>0</v>
      </c>
      <c r="N368" s="212"/>
      <c r="O368" s="219"/>
      <c r="P368" s="219"/>
      <c r="Q368" s="219"/>
      <c r="R368" s="219"/>
    </row>
    <row r="369" spans="1:18" s="58" customFormat="1" x14ac:dyDescent="0.2">
      <c r="A369" s="283"/>
      <c r="B369" s="283"/>
      <c r="C369" s="283"/>
      <c r="D369" s="283"/>
      <c r="E369" s="283"/>
      <c r="F369" s="283"/>
      <c r="G369" s="283"/>
      <c r="H369" s="258"/>
      <c r="I369" s="259">
        <v>42</v>
      </c>
      <c r="J369" s="261" t="s">
        <v>29</v>
      </c>
      <c r="K369" s="284">
        <f>SUM(K370)</f>
        <v>50000</v>
      </c>
      <c r="L369" s="284">
        <v>0</v>
      </c>
      <c r="M369" s="222">
        <f>AVERAGE(L369/K369)*100</f>
        <v>0</v>
      </c>
      <c r="N369" s="212"/>
      <c r="O369" s="219"/>
      <c r="P369" s="219"/>
      <c r="Q369" s="219"/>
      <c r="R369" s="219"/>
    </row>
    <row r="370" spans="1:18" s="58" customFormat="1" x14ac:dyDescent="0.2">
      <c r="A370" s="283">
        <v>1</v>
      </c>
      <c r="B370" s="283"/>
      <c r="C370" s="283"/>
      <c r="D370" s="283"/>
      <c r="E370" s="283"/>
      <c r="F370" s="283"/>
      <c r="G370" s="283"/>
      <c r="H370" s="258"/>
      <c r="I370" s="259">
        <v>421</v>
      </c>
      <c r="J370" s="261" t="s">
        <v>353</v>
      </c>
      <c r="K370" s="260">
        <v>50000</v>
      </c>
      <c r="L370" s="260">
        <v>0</v>
      </c>
      <c r="M370" s="222">
        <f>AVERAGE(L370/K370)*100</f>
        <v>0</v>
      </c>
      <c r="N370" s="377"/>
      <c r="O370" s="219"/>
      <c r="P370" s="219"/>
      <c r="Q370" s="219"/>
      <c r="R370" s="219"/>
    </row>
    <row r="371" spans="1:18" s="4" customFormat="1" x14ac:dyDescent="0.2">
      <c r="A371" s="285"/>
      <c r="B371" s="285"/>
      <c r="C371" s="285"/>
      <c r="D371" s="285"/>
      <c r="E371" s="285"/>
      <c r="F371" s="285"/>
      <c r="G371" s="285"/>
      <c r="H371" s="114"/>
      <c r="I371" s="263" t="s">
        <v>493</v>
      </c>
      <c r="J371" s="264" t="s">
        <v>494</v>
      </c>
      <c r="K371" s="291"/>
      <c r="L371" s="291">
        <v>0</v>
      </c>
      <c r="M371" s="292"/>
      <c r="N371" s="378"/>
      <c r="O371" s="220"/>
      <c r="P371" s="220"/>
      <c r="Q371" s="220"/>
      <c r="R371" s="220"/>
    </row>
    <row r="372" spans="1:18" s="58" customFormat="1" x14ac:dyDescent="0.2">
      <c r="A372" s="268">
        <v>1</v>
      </c>
      <c r="B372" s="268"/>
      <c r="C372" s="268"/>
      <c r="D372" s="268"/>
      <c r="E372" s="268"/>
      <c r="F372" s="268"/>
      <c r="G372" s="268" t="s">
        <v>51</v>
      </c>
      <c r="H372" s="269"/>
      <c r="I372" s="269" t="s">
        <v>865</v>
      </c>
      <c r="J372" s="271" t="s">
        <v>391</v>
      </c>
      <c r="K372" s="272">
        <f>SUM(K373)</f>
        <v>500000</v>
      </c>
      <c r="L372" s="272">
        <f t="shared" ref="L372" si="51">SUM(L373)</f>
        <v>0</v>
      </c>
      <c r="M372" s="251">
        <f>AVERAGE(L372/K372)*100</f>
        <v>0</v>
      </c>
      <c r="N372" s="212"/>
      <c r="O372" s="219"/>
      <c r="P372" s="219"/>
      <c r="Q372" s="219"/>
      <c r="R372" s="219"/>
    </row>
    <row r="373" spans="1:18" s="58" customFormat="1" x14ac:dyDescent="0.2">
      <c r="A373" s="252">
        <v>1</v>
      </c>
      <c r="B373" s="252"/>
      <c r="C373" s="252"/>
      <c r="D373" s="252"/>
      <c r="E373" s="252"/>
      <c r="F373" s="252" t="s">
        <v>51</v>
      </c>
      <c r="G373" s="252" t="s">
        <v>51</v>
      </c>
      <c r="H373" s="253" t="s">
        <v>395</v>
      </c>
      <c r="I373" s="253" t="s">
        <v>866</v>
      </c>
      <c r="J373" s="254" t="s">
        <v>393</v>
      </c>
      <c r="K373" s="255">
        <f>SUM(K374)</f>
        <v>500000</v>
      </c>
      <c r="L373" s="255">
        <f>SUM(L374)</f>
        <v>0</v>
      </c>
      <c r="M373" s="256">
        <f>AVERAGE(L373/K373)*100</f>
        <v>0</v>
      </c>
      <c r="N373" s="224"/>
      <c r="O373" s="219"/>
      <c r="P373" s="219"/>
      <c r="Q373" s="219"/>
      <c r="R373" s="219"/>
    </row>
    <row r="374" spans="1:18" s="58" customFormat="1" x14ac:dyDescent="0.2">
      <c r="A374" s="283"/>
      <c r="B374" s="283"/>
      <c r="C374" s="283"/>
      <c r="D374" s="283"/>
      <c r="E374" s="283"/>
      <c r="F374" s="283"/>
      <c r="G374" s="283"/>
      <c r="H374" s="258"/>
      <c r="I374" s="330">
        <v>36</v>
      </c>
      <c r="J374" s="331" t="s">
        <v>126</v>
      </c>
      <c r="K374" s="260">
        <v>500000</v>
      </c>
      <c r="L374" s="260">
        <v>0</v>
      </c>
      <c r="M374" s="222">
        <v>0</v>
      </c>
      <c r="N374" s="379"/>
      <c r="O374" s="219"/>
      <c r="P374" s="219"/>
      <c r="Q374" s="219"/>
      <c r="R374" s="219"/>
    </row>
    <row r="375" spans="1:18" s="58" customFormat="1" x14ac:dyDescent="0.2">
      <c r="A375" s="283">
        <v>1</v>
      </c>
      <c r="B375" s="283"/>
      <c r="C375" s="283"/>
      <c r="D375" s="283"/>
      <c r="E375" s="283"/>
      <c r="F375" s="283"/>
      <c r="G375" s="283"/>
      <c r="H375" s="258"/>
      <c r="I375" s="330">
        <v>363</v>
      </c>
      <c r="J375" s="331" t="s">
        <v>394</v>
      </c>
      <c r="K375" s="260">
        <v>500000</v>
      </c>
      <c r="L375" s="260">
        <v>0</v>
      </c>
      <c r="M375" s="309">
        <v>0</v>
      </c>
      <c r="N375" s="379"/>
      <c r="O375" s="219"/>
      <c r="P375" s="219"/>
      <c r="Q375" s="219"/>
      <c r="R375" s="219"/>
    </row>
    <row r="376" spans="1:18" s="4" customFormat="1" x14ac:dyDescent="0.2">
      <c r="A376" s="285"/>
      <c r="B376" s="285"/>
      <c r="C376" s="285"/>
      <c r="D376" s="285"/>
      <c r="E376" s="285"/>
      <c r="F376" s="285"/>
      <c r="G376" s="285"/>
      <c r="H376" s="114"/>
      <c r="I376" s="263" t="s">
        <v>510</v>
      </c>
      <c r="J376" s="332" t="s">
        <v>511</v>
      </c>
      <c r="K376" s="291"/>
      <c r="L376" s="291">
        <v>0</v>
      </c>
      <c r="M376" s="292"/>
      <c r="N376" s="360"/>
      <c r="O376" s="220"/>
      <c r="P376" s="220"/>
      <c r="Q376" s="220"/>
      <c r="R376" s="220"/>
    </row>
    <row r="377" spans="1:18" s="58" customFormat="1" x14ac:dyDescent="0.2">
      <c r="A377" s="268">
        <v>1</v>
      </c>
      <c r="B377" s="268"/>
      <c r="C377" s="268"/>
      <c r="D377" s="268"/>
      <c r="E377" s="268"/>
      <c r="F377" s="268"/>
      <c r="G377" s="268" t="s">
        <v>51</v>
      </c>
      <c r="H377" s="269"/>
      <c r="I377" s="269" t="s">
        <v>867</v>
      </c>
      <c r="J377" s="271" t="s">
        <v>868</v>
      </c>
      <c r="K377" s="272">
        <f>SUM(K378)</f>
        <v>200000</v>
      </c>
      <c r="L377" s="272">
        <f t="shared" ref="L377:L378" si="52">SUM(L378)</f>
        <v>0</v>
      </c>
      <c r="M377" s="251">
        <f>AVERAGE(L377/K377)*100</f>
        <v>0</v>
      </c>
      <c r="N377" s="224"/>
      <c r="O377" s="219"/>
      <c r="P377" s="219"/>
      <c r="Q377" s="219"/>
      <c r="R377" s="219"/>
    </row>
    <row r="378" spans="1:18" s="58" customFormat="1" x14ac:dyDescent="0.2">
      <c r="A378" s="252">
        <v>1</v>
      </c>
      <c r="B378" s="252"/>
      <c r="C378" s="252"/>
      <c r="D378" s="252"/>
      <c r="E378" s="252"/>
      <c r="F378" s="252" t="s">
        <v>51</v>
      </c>
      <c r="G378" s="252" t="s">
        <v>51</v>
      </c>
      <c r="H378" s="253" t="s">
        <v>343</v>
      </c>
      <c r="I378" s="253" t="s">
        <v>869</v>
      </c>
      <c r="J378" s="254" t="s">
        <v>870</v>
      </c>
      <c r="K378" s="255">
        <f>SUM(K379)</f>
        <v>200000</v>
      </c>
      <c r="L378" s="255">
        <f t="shared" si="52"/>
        <v>0</v>
      </c>
      <c r="M378" s="256">
        <f>AVERAGE(L378/K378)*100</f>
        <v>0</v>
      </c>
      <c r="N378" s="224"/>
      <c r="O378" s="219"/>
      <c r="P378" s="219"/>
      <c r="Q378" s="219"/>
      <c r="R378" s="219"/>
    </row>
    <row r="379" spans="1:18" s="58" customFormat="1" x14ac:dyDescent="0.2">
      <c r="A379" s="283"/>
      <c r="B379" s="283"/>
      <c r="C379" s="283"/>
      <c r="D379" s="283"/>
      <c r="E379" s="283"/>
      <c r="F379" s="283"/>
      <c r="G379" s="283"/>
      <c r="H379" s="258"/>
      <c r="I379" s="259">
        <v>42</v>
      </c>
      <c r="J379" s="261" t="s">
        <v>29</v>
      </c>
      <c r="K379" s="284">
        <f>SUM(K380)</f>
        <v>200000</v>
      </c>
      <c r="L379" s="284">
        <v>0</v>
      </c>
      <c r="M379" s="222">
        <f>AVERAGE(L379/K379)*100</f>
        <v>0</v>
      </c>
      <c r="N379" s="224"/>
      <c r="O379" s="219"/>
      <c r="P379" s="219"/>
      <c r="Q379" s="219"/>
      <c r="R379" s="219"/>
    </row>
    <row r="380" spans="1:18" s="58" customFormat="1" x14ac:dyDescent="0.2">
      <c r="A380" s="283">
        <v>1</v>
      </c>
      <c r="B380" s="283"/>
      <c r="C380" s="283"/>
      <c r="D380" s="283"/>
      <c r="E380" s="283"/>
      <c r="F380" s="283"/>
      <c r="G380" s="283"/>
      <c r="H380" s="258"/>
      <c r="I380" s="259">
        <v>426</v>
      </c>
      <c r="J380" s="261" t="s">
        <v>350</v>
      </c>
      <c r="K380" s="260">
        <v>200000</v>
      </c>
      <c r="L380" s="260">
        <v>0</v>
      </c>
      <c r="M380" s="222">
        <f>AVERAGE(L380/K380)*100</f>
        <v>0</v>
      </c>
      <c r="N380" s="224"/>
      <c r="O380" s="219"/>
      <c r="P380" s="219"/>
      <c r="Q380" s="219"/>
      <c r="R380" s="219"/>
    </row>
    <row r="381" spans="1:18" s="4" customFormat="1" x14ac:dyDescent="0.2">
      <c r="A381" s="285"/>
      <c r="B381" s="285"/>
      <c r="C381" s="285"/>
      <c r="D381" s="285"/>
      <c r="E381" s="285"/>
      <c r="F381" s="285"/>
      <c r="G381" s="285"/>
      <c r="H381" s="114"/>
      <c r="I381" s="263" t="s">
        <v>502</v>
      </c>
      <c r="J381" s="264" t="s">
        <v>503</v>
      </c>
      <c r="K381" s="291"/>
      <c r="L381" s="291">
        <v>0</v>
      </c>
      <c r="M381" s="292"/>
      <c r="N381" s="360"/>
      <c r="O381" s="220"/>
      <c r="P381" s="220"/>
      <c r="Q381" s="220"/>
      <c r="R381" s="220"/>
    </row>
    <row r="382" spans="1:18" s="58" customFormat="1" x14ac:dyDescent="0.2">
      <c r="A382" s="268">
        <v>1</v>
      </c>
      <c r="B382" s="268"/>
      <c r="C382" s="268"/>
      <c r="D382" s="268"/>
      <c r="E382" s="268" t="s">
        <v>51</v>
      </c>
      <c r="F382" s="268" t="s">
        <v>51</v>
      </c>
      <c r="G382" s="268" t="s">
        <v>51</v>
      </c>
      <c r="H382" s="269"/>
      <c r="I382" s="269" t="s">
        <v>871</v>
      </c>
      <c r="J382" s="271" t="s">
        <v>872</v>
      </c>
      <c r="K382" s="333">
        <f t="shared" ref="K382:L383" si="53">SUM(K383)</f>
        <v>50000</v>
      </c>
      <c r="L382" s="333">
        <f t="shared" si="53"/>
        <v>0</v>
      </c>
      <c r="M382" s="251">
        <f>AVERAGE(L382/K382)*100</f>
        <v>0</v>
      </c>
      <c r="N382" s="212"/>
      <c r="O382" s="219"/>
      <c r="P382" s="219"/>
      <c r="Q382" s="219"/>
      <c r="R382" s="219"/>
    </row>
    <row r="383" spans="1:18" s="58" customFormat="1" x14ac:dyDescent="0.2">
      <c r="A383" s="288">
        <v>1</v>
      </c>
      <c r="B383" s="288"/>
      <c r="C383" s="288"/>
      <c r="D383" s="288"/>
      <c r="E383" s="288" t="s">
        <v>51</v>
      </c>
      <c r="F383" s="288" t="s">
        <v>51</v>
      </c>
      <c r="G383" s="288" t="s">
        <v>51</v>
      </c>
      <c r="H383" s="289" t="s">
        <v>423</v>
      </c>
      <c r="I383" s="289" t="s">
        <v>873</v>
      </c>
      <c r="J383" s="254" t="s">
        <v>874</v>
      </c>
      <c r="K383" s="324">
        <f t="shared" si="53"/>
        <v>50000</v>
      </c>
      <c r="L383" s="324">
        <f t="shared" si="53"/>
        <v>0</v>
      </c>
      <c r="M383" s="325">
        <f>AVERAGE(L383/K383)*100</f>
        <v>0</v>
      </c>
      <c r="N383" s="212"/>
      <c r="O383" s="219"/>
      <c r="P383" s="219"/>
      <c r="Q383" s="219"/>
      <c r="R383" s="219"/>
    </row>
    <row r="384" spans="1:18" s="58" customFormat="1" x14ac:dyDescent="0.2">
      <c r="A384" s="257"/>
      <c r="B384" s="257"/>
      <c r="C384" s="257"/>
      <c r="D384" s="257"/>
      <c r="E384" s="257"/>
      <c r="F384" s="257"/>
      <c r="G384" s="257"/>
      <c r="H384" s="258"/>
      <c r="I384" s="259">
        <v>42</v>
      </c>
      <c r="J384" s="261" t="s">
        <v>29</v>
      </c>
      <c r="K384" s="260">
        <f>SUM(K385)</f>
        <v>50000</v>
      </c>
      <c r="L384" s="260">
        <v>0</v>
      </c>
      <c r="M384" s="222">
        <f>AVERAGE(L384/K384)*100</f>
        <v>0</v>
      </c>
      <c r="N384" s="212"/>
      <c r="O384" s="219"/>
      <c r="P384" s="219"/>
      <c r="Q384" s="219"/>
      <c r="R384" s="219"/>
    </row>
    <row r="385" spans="1:18" s="58" customFormat="1" x14ac:dyDescent="0.2">
      <c r="A385" s="257">
        <v>1</v>
      </c>
      <c r="B385" s="257"/>
      <c r="C385" s="257"/>
      <c r="D385" s="257"/>
      <c r="E385" s="257"/>
      <c r="F385" s="257"/>
      <c r="G385" s="257"/>
      <c r="H385" s="258"/>
      <c r="I385" s="259">
        <v>421</v>
      </c>
      <c r="J385" s="261" t="s">
        <v>353</v>
      </c>
      <c r="K385" s="260">
        <v>50000</v>
      </c>
      <c r="L385" s="260">
        <v>0</v>
      </c>
      <c r="M385" s="222">
        <f>AVERAGE(L385/K385)*100</f>
        <v>0</v>
      </c>
      <c r="N385" s="212"/>
      <c r="O385" s="219"/>
      <c r="P385" s="219"/>
      <c r="Q385" s="219"/>
      <c r="R385" s="219"/>
    </row>
    <row r="386" spans="1:18" s="4" customFormat="1" x14ac:dyDescent="0.2">
      <c r="A386" s="209"/>
      <c r="B386" s="209"/>
      <c r="C386" s="209"/>
      <c r="D386" s="209"/>
      <c r="E386" s="209"/>
      <c r="F386" s="209"/>
      <c r="G386" s="209"/>
      <c r="H386" s="114"/>
      <c r="I386" s="273">
        <v>4211</v>
      </c>
      <c r="J386" s="264" t="s">
        <v>930</v>
      </c>
      <c r="K386" s="291"/>
      <c r="L386" s="291">
        <v>0</v>
      </c>
      <c r="M386" s="292"/>
      <c r="N386" s="5"/>
      <c r="O386" s="220"/>
      <c r="P386" s="220"/>
      <c r="Q386" s="220"/>
      <c r="R386" s="220"/>
    </row>
    <row r="387" spans="1:18" s="4" customFormat="1" x14ac:dyDescent="0.2">
      <c r="A387" s="334">
        <v>1</v>
      </c>
      <c r="B387" s="334"/>
      <c r="C387" s="334"/>
      <c r="D387" s="334"/>
      <c r="E387" s="334" t="s">
        <v>51</v>
      </c>
      <c r="F387" s="334" t="s">
        <v>51</v>
      </c>
      <c r="G387" s="334" t="s">
        <v>51</v>
      </c>
      <c r="H387" s="269"/>
      <c r="I387" s="335">
        <v>1040</v>
      </c>
      <c r="J387" s="336" t="s">
        <v>931</v>
      </c>
      <c r="K387" s="333">
        <f>SUM(K388)</f>
        <v>50000</v>
      </c>
      <c r="L387" s="333">
        <f t="shared" ref="L387:L388" si="54">SUM(L388)</f>
        <v>0</v>
      </c>
      <c r="M387" s="251">
        <f>AVERAGE(L387/K387)*100</f>
        <v>0</v>
      </c>
      <c r="N387" s="5"/>
      <c r="O387" s="220"/>
      <c r="P387" s="220"/>
      <c r="Q387" s="220"/>
      <c r="R387" s="220"/>
    </row>
    <row r="388" spans="1:18" s="4" customFormat="1" x14ac:dyDescent="0.2">
      <c r="A388" s="337">
        <v>1</v>
      </c>
      <c r="B388" s="337"/>
      <c r="C388" s="337"/>
      <c r="D388" s="337"/>
      <c r="E388" s="337" t="s">
        <v>51</v>
      </c>
      <c r="F388" s="337" t="s">
        <v>51</v>
      </c>
      <c r="G388" s="337" t="s">
        <v>51</v>
      </c>
      <c r="H388" s="253" t="s">
        <v>423</v>
      </c>
      <c r="I388" s="327" t="s">
        <v>932</v>
      </c>
      <c r="J388" s="323" t="s">
        <v>933</v>
      </c>
      <c r="K388" s="338">
        <f>SUM(K389)</f>
        <v>50000</v>
      </c>
      <c r="L388" s="324">
        <f t="shared" si="54"/>
        <v>0</v>
      </c>
      <c r="M388" s="325">
        <f>AVERAGE(L388/K388)*100</f>
        <v>0</v>
      </c>
      <c r="N388" s="5"/>
      <c r="O388" s="220"/>
      <c r="P388" s="220"/>
      <c r="Q388" s="220"/>
      <c r="R388" s="220"/>
    </row>
    <row r="389" spans="1:18" s="4" customFormat="1" x14ac:dyDescent="0.2">
      <c r="A389" s="257"/>
      <c r="B389" s="257"/>
      <c r="C389" s="257"/>
      <c r="D389" s="257"/>
      <c r="E389" s="257"/>
      <c r="F389" s="257"/>
      <c r="G389" s="257"/>
      <c r="H389" s="258"/>
      <c r="I389" s="259">
        <v>35</v>
      </c>
      <c r="J389" s="261" t="s">
        <v>21</v>
      </c>
      <c r="K389" s="260">
        <f>SUM(K390)</f>
        <v>50000</v>
      </c>
      <c r="L389" s="260">
        <v>0</v>
      </c>
      <c r="M389" s="222">
        <f>AVERAGE(L389/K389)*100</f>
        <v>0</v>
      </c>
      <c r="N389" s="5"/>
      <c r="O389" s="220"/>
      <c r="P389" s="220"/>
      <c r="Q389" s="220"/>
      <c r="R389" s="220"/>
    </row>
    <row r="390" spans="1:18" s="4" customFormat="1" x14ac:dyDescent="0.2">
      <c r="A390" s="257">
        <v>1</v>
      </c>
      <c r="B390" s="257"/>
      <c r="C390" s="257"/>
      <c r="D390" s="257"/>
      <c r="E390" s="257"/>
      <c r="F390" s="257"/>
      <c r="G390" s="257"/>
      <c r="H390" s="258"/>
      <c r="I390" s="259">
        <v>351</v>
      </c>
      <c r="J390" s="261" t="s">
        <v>352</v>
      </c>
      <c r="K390" s="260">
        <v>50000</v>
      </c>
      <c r="L390" s="260">
        <v>0</v>
      </c>
      <c r="M390" s="222">
        <f>AVERAGE(L390/K390)*100</f>
        <v>0</v>
      </c>
      <c r="N390" s="5"/>
      <c r="O390" s="220"/>
      <c r="P390" s="220"/>
      <c r="Q390" s="220"/>
      <c r="R390" s="220"/>
    </row>
    <row r="391" spans="1:18" s="4" customFormat="1" x14ac:dyDescent="0.2">
      <c r="A391" s="275"/>
      <c r="B391" s="275"/>
      <c r="C391" s="275"/>
      <c r="D391" s="275"/>
      <c r="E391" s="275"/>
      <c r="F391" s="275"/>
      <c r="G391" s="275"/>
      <c r="H391" s="276"/>
      <c r="I391" s="277">
        <v>3512</v>
      </c>
      <c r="J391" s="278" t="s">
        <v>352</v>
      </c>
      <c r="K391" s="279"/>
      <c r="L391" s="291">
        <v>0</v>
      </c>
      <c r="M391" s="292"/>
      <c r="N391" s="5"/>
      <c r="O391" s="220"/>
      <c r="P391" s="220"/>
      <c r="Q391" s="220"/>
      <c r="R391" s="220"/>
    </row>
    <row r="392" spans="1:18" s="58" customFormat="1" x14ac:dyDescent="0.2">
      <c r="A392" s="240"/>
      <c r="B392" s="240"/>
      <c r="C392" s="240"/>
      <c r="D392" s="240"/>
      <c r="E392" s="240"/>
      <c r="F392" s="240"/>
      <c r="G392" s="240"/>
      <c r="H392" s="241"/>
      <c r="I392" s="242" t="s">
        <v>200</v>
      </c>
      <c r="J392" s="243"/>
      <c r="K392" s="244">
        <f>SUM(K393+K431+K524+K574+K653+K660+K693+K775)</f>
        <v>15128900</v>
      </c>
      <c r="L392" s="244">
        <f>SUM(L393+L431+L524+L574+L653+L660+L693+L775)</f>
        <v>5469577.3499999996</v>
      </c>
      <c r="M392" s="245">
        <f t="shared" ref="M392:M399" si="55">AVERAGE(L392/K392)*100</f>
        <v>36.153172735625191</v>
      </c>
      <c r="N392" s="212"/>
      <c r="O392" s="219"/>
      <c r="P392" s="219"/>
      <c r="Q392" s="219"/>
      <c r="R392" s="219"/>
    </row>
    <row r="393" spans="1:18" s="58" customFormat="1" x14ac:dyDescent="0.2">
      <c r="A393" s="240"/>
      <c r="B393" s="240"/>
      <c r="C393" s="240"/>
      <c r="D393" s="240"/>
      <c r="E393" s="240"/>
      <c r="F393" s="240"/>
      <c r="G393" s="240"/>
      <c r="H393" s="241"/>
      <c r="I393" s="242" t="s">
        <v>215</v>
      </c>
      <c r="J393" s="243"/>
      <c r="K393" s="244">
        <f>SUM(K396+K405+K414)</f>
        <v>1100000</v>
      </c>
      <c r="L393" s="244">
        <f>SUM(L396+L405+L414)</f>
        <v>694317.04</v>
      </c>
      <c r="M393" s="245">
        <f t="shared" si="55"/>
        <v>63.119730909090912</v>
      </c>
      <c r="N393" s="212"/>
      <c r="O393" s="219"/>
      <c r="P393" s="219"/>
      <c r="Q393" s="219"/>
      <c r="R393" s="219"/>
    </row>
    <row r="394" spans="1:18" s="58" customFormat="1" x14ac:dyDescent="0.2">
      <c r="A394" s="240"/>
      <c r="B394" s="240"/>
      <c r="C394" s="240"/>
      <c r="D394" s="240"/>
      <c r="E394" s="240"/>
      <c r="F394" s="240"/>
      <c r="G394" s="240"/>
      <c r="H394" s="241" t="s">
        <v>50</v>
      </c>
      <c r="I394" s="242" t="s">
        <v>170</v>
      </c>
      <c r="J394" s="243"/>
      <c r="K394" s="244">
        <f>SUM(K397)</f>
        <v>250000</v>
      </c>
      <c r="L394" s="244">
        <f>SUM(L397)</f>
        <v>130376</v>
      </c>
      <c r="M394" s="245">
        <f t="shared" si="55"/>
        <v>52.150399999999998</v>
      </c>
      <c r="N394" s="212"/>
      <c r="O394" s="219"/>
      <c r="P394" s="219"/>
      <c r="Q394" s="219"/>
      <c r="R394" s="219"/>
    </row>
    <row r="395" spans="1:18" s="58" customFormat="1" x14ac:dyDescent="0.2">
      <c r="A395" s="240"/>
      <c r="B395" s="240"/>
      <c r="C395" s="240"/>
      <c r="D395" s="240"/>
      <c r="E395" s="240"/>
      <c r="F395" s="240"/>
      <c r="G395" s="240"/>
      <c r="H395" s="241" t="s">
        <v>67</v>
      </c>
      <c r="I395" s="242" t="s">
        <v>201</v>
      </c>
      <c r="J395" s="243"/>
      <c r="K395" s="244">
        <f>SUM(K401+K406+K410+K415+K419+K423+K427)</f>
        <v>850000</v>
      </c>
      <c r="L395" s="244">
        <f>SUM(L401+L406+L410+L415+L419+L423+L427)</f>
        <v>563941.04</v>
      </c>
      <c r="M395" s="245">
        <f t="shared" si="55"/>
        <v>66.346004705882351</v>
      </c>
      <c r="N395" s="212"/>
      <c r="O395" s="219"/>
      <c r="P395" s="219"/>
      <c r="Q395" s="219"/>
      <c r="R395" s="219"/>
    </row>
    <row r="396" spans="1:18" s="58" customFormat="1" x14ac:dyDescent="0.2">
      <c r="A396" s="268">
        <v>1</v>
      </c>
      <c r="B396" s="268"/>
      <c r="C396" s="268"/>
      <c r="D396" s="268"/>
      <c r="E396" s="268"/>
      <c r="F396" s="268" t="s">
        <v>51</v>
      </c>
      <c r="G396" s="268" t="s">
        <v>51</v>
      </c>
      <c r="H396" s="269"/>
      <c r="I396" s="269" t="s">
        <v>115</v>
      </c>
      <c r="J396" s="271" t="s">
        <v>202</v>
      </c>
      <c r="K396" s="272">
        <f>SUM(K397+K401)</f>
        <v>290000</v>
      </c>
      <c r="L396" s="272">
        <f t="shared" ref="L396" si="56">SUM(L397+L401)</f>
        <v>130376</v>
      </c>
      <c r="M396" s="251">
        <f t="shared" si="55"/>
        <v>44.957241379310346</v>
      </c>
      <c r="N396" s="212"/>
      <c r="O396" s="219"/>
      <c r="P396" s="219"/>
      <c r="Q396" s="219"/>
      <c r="R396" s="219"/>
    </row>
    <row r="397" spans="1:18" s="58" customFormat="1" ht="12.75" customHeight="1" x14ac:dyDescent="0.2">
      <c r="A397" s="252">
        <v>1</v>
      </c>
      <c r="B397" s="252"/>
      <c r="C397" s="252"/>
      <c r="D397" s="252"/>
      <c r="E397" s="252"/>
      <c r="F397" s="252" t="s">
        <v>51</v>
      </c>
      <c r="G397" s="252" t="s">
        <v>51</v>
      </c>
      <c r="H397" s="253" t="s">
        <v>342</v>
      </c>
      <c r="I397" s="253" t="s">
        <v>117</v>
      </c>
      <c r="J397" s="254" t="s">
        <v>216</v>
      </c>
      <c r="K397" s="255">
        <f t="shared" ref="K397:L397" si="57">SUM(K398)</f>
        <v>250000</v>
      </c>
      <c r="L397" s="255">
        <f t="shared" si="57"/>
        <v>130376</v>
      </c>
      <c r="M397" s="256">
        <f t="shared" si="55"/>
        <v>52.150399999999998</v>
      </c>
      <c r="N397" s="212"/>
      <c r="O397" s="219"/>
      <c r="P397" s="219"/>
      <c r="Q397" s="219"/>
      <c r="R397" s="219"/>
    </row>
    <row r="398" spans="1:18" s="58" customFormat="1" x14ac:dyDescent="0.2">
      <c r="A398" s="257"/>
      <c r="B398" s="257"/>
      <c r="C398" s="257"/>
      <c r="D398" s="257"/>
      <c r="E398" s="257"/>
      <c r="F398" s="257" t="s">
        <v>30</v>
      </c>
      <c r="G398" s="257" t="s">
        <v>30</v>
      </c>
      <c r="H398" s="258"/>
      <c r="I398" s="259">
        <v>35</v>
      </c>
      <c r="J398" s="261" t="s">
        <v>21</v>
      </c>
      <c r="K398" s="284">
        <f>SUM(K399)</f>
        <v>250000</v>
      </c>
      <c r="L398" s="284">
        <v>130376</v>
      </c>
      <c r="M398" s="222">
        <f t="shared" si="55"/>
        <v>52.150399999999998</v>
      </c>
      <c r="N398" s="212"/>
      <c r="O398" s="219"/>
      <c r="P398" s="219"/>
      <c r="Q398" s="219"/>
      <c r="R398" s="219"/>
    </row>
    <row r="399" spans="1:18" s="58" customFormat="1" x14ac:dyDescent="0.2">
      <c r="A399" s="257">
        <v>1</v>
      </c>
      <c r="B399" s="257"/>
      <c r="C399" s="257"/>
      <c r="D399" s="257"/>
      <c r="E399" s="257"/>
      <c r="F399" s="257" t="s">
        <v>30</v>
      </c>
      <c r="G399" s="257" t="s">
        <v>30</v>
      </c>
      <c r="H399" s="258"/>
      <c r="I399" s="259">
        <v>351</v>
      </c>
      <c r="J399" s="261" t="s">
        <v>352</v>
      </c>
      <c r="K399" s="260">
        <v>250000</v>
      </c>
      <c r="L399" s="260">
        <v>130376</v>
      </c>
      <c r="M399" s="222">
        <f t="shared" si="55"/>
        <v>52.150399999999998</v>
      </c>
      <c r="N399" s="212"/>
      <c r="O399" s="219"/>
      <c r="P399" s="219"/>
      <c r="Q399" s="219"/>
      <c r="R399" s="219"/>
    </row>
    <row r="400" spans="1:18" s="4" customFormat="1" x14ac:dyDescent="0.2">
      <c r="A400" s="209"/>
      <c r="B400" s="209"/>
      <c r="C400" s="209"/>
      <c r="D400" s="209"/>
      <c r="E400" s="209"/>
      <c r="F400" s="209"/>
      <c r="G400" s="209"/>
      <c r="H400" s="114"/>
      <c r="I400" s="263" t="s">
        <v>499</v>
      </c>
      <c r="J400" s="264" t="s">
        <v>352</v>
      </c>
      <c r="K400" s="291"/>
      <c r="L400" s="291">
        <v>130376</v>
      </c>
      <c r="M400" s="292"/>
      <c r="N400" s="5"/>
      <c r="O400" s="220"/>
      <c r="P400" s="220"/>
      <c r="Q400" s="220"/>
      <c r="R400" s="220"/>
    </row>
    <row r="401" spans="1:18" s="58" customFormat="1" x14ac:dyDescent="0.2">
      <c r="A401" s="252">
        <v>1</v>
      </c>
      <c r="B401" s="252"/>
      <c r="C401" s="252"/>
      <c r="D401" s="252"/>
      <c r="E401" s="252"/>
      <c r="F401" s="252" t="s">
        <v>51</v>
      </c>
      <c r="G401" s="252" t="s">
        <v>51</v>
      </c>
      <c r="H401" s="253" t="s">
        <v>344</v>
      </c>
      <c r="I401" s="253" t="s">
        <v>420</v>
      </c>
      <c r="J401" s="254" t="s">
        <v>417</v>
      </c>
      <c r="K401" s="255">
        <f t="shared" ref="K401:L401" si="58">SUM(K402)</f>
        <v>40000</v>
      </c>
      <c r="L401" s="255">
        <f t="shared" si="58"/>
        <v>0</v>
      </c>
      <c r="M401" s="256">
        <f>AVERAGE(L401/K401)*100</f>
        <v>0</v>
      </c>
      <c r="N401" s="212"/>
      <c r="O401" s="219"/>
      <c r="P401" s="219"/>
      <c r="Q401" s="219"/>
      <c r="R401" s="219"/>
    </row>
    <row r="402" spans="1:18" s="58" customFormat="1" x14ac:dyDescent="0.2">
      <c r="A402" s="219"/>
      <c r="B402" s="219"/>
      <c r="C402" s="219"/>
      <c r="D402" s="219"/>
      <c r="E402" s="219"/>
      <c r="F402" s="219"/>
      <c r="G402" s="219"/>
      <c r="H402" s="219"/>
      <c r="I402" s="259">
        <v>32</v>
      </c>
      <c r="J402" s="261" t="s">
        <v>13</v>
      </c>
      <c r="K402" s="284">
        <f>SUM(K403)</f>
        <v>40000</v>
      </c>
      <c r="L402" s="284">
        <v>0</v>
      </c>
      <c r="M402" s="222">
        <f>AVERAGE(L402/K402)*100</f>
        <v>0</v>
      </c>
      <c r="N402" s="212"/>
      <c r="O402" s="219"/>
      <c r="P402" s="219"/>
      <c r="Q402" s="219"/>
      <c r="R402" s="219"/>
    </row>
    <row r="403" spans="1:18" s="58" customFormat="1" x14ac:dyDescent="0.2">
      <c r="A403" s="219">
        <v>1</v>
      </c>
      <c r="B403" s="219"/>
      <c r="C403" s="219"/>
      <c r="D403" s="219"/>
      <c r="E403" s="219"/>
      <c r="F403" s="219"/>
      <c r="G403" s="219"/>
      <c r="H403" s="219"/>
      <c r="I403" s="259">
        <v>323</v>
      </c>
      <c r="J403" s="261" t="s">
        <v>16</v>
      </c>
      <c r="K403" s="260">
        <v>40000</v>
      </c>
      <c r="L403" s="260">
        <v>0</v>
      </c>
      <c r="M403" s="222">
        <f>AVERAGE(L403/K403)*100</f>
        <v>0</v>
      </c>
      <c r="N403" s="212"/>
      <c r="O403" s="219"/>
      <c r="P403" s="219"/>
      <c r="Q403" s="219"/>
      <c r="R403" s="219"/>
    </row>
    <row r="404" spans="1:18" s="4" customFormat="1" x14ac:dyDescent="0.2">
      <c r="A404" s="220"/>
      <c r="B404" s="220"/>
      <c r="C404" s="220"/>
      <c r="D404" s="220"/>
      <c r="E404" s="220"/>
      <c r="F404" s="220"/>
      <c r="G404" s="220"/>
      <c r="H404" s="220"/>
      <c r="I404" s="263" t="s">
        <v>448</v>
      </c>
      <c r="J404" s="264" t="s">
        <v>449</v>
      </c>
      <c r="K404" s="291"/>
      <c r="L404" s="291">
        <v>0</v>
      </c>
      <c r="M404" s="292"/>
      <c r="N404" s="5"/>
      <c r="O404" s="220"/>
      <c r="P404" s="220"/>
      <c r="Q404" s="220"/>
      <c r="R404" s="220"/>
    </row>
    <row r="405" spans="1:18" s="58" customFormat="1" x14ac:dyDescent="0.2">
      <c r="A405" s="268">
        <v>1</v>
      </c>
      <c r="B405" s="268"/>
      <c r="C405" s="268"/>
      <c r="D405" s="268"/>
      <c r="E405" s="268"/>
      <c r="F405" s="268" t="s">
        <v>51</v>
      </c>
      <c r="G405" s="268" t="s">
        <v>51</v>
      </c>
      <c r="H405" s="269"/>
      <c r="I405" s="269" t="s">
        <v>119</v>
      </c>
      <c r="J405" s="271" t="s">
        <v>204</v>
      </c>
      <c r="K405" s="272">
        <f>SUM(K406+K410)</f>
        <v>520000</v>
      </c>
      <c r="L405" s="272">
        <f>SUM(L406+L410)</f>
        <v>365589</v>
      </c>
      <c r="M405" s="251">
        <f>AVERAGE(L405/K405)*100</f>
        <v>70.305576923076913</v>
      </c>
      <c r="N405" s="212"/>
      <c r="O405" s="219"/>
      <c r="P405" s="219"/>
      <c r="Q405" s="219"/>
      <c r="R405" s="219"/>
    </row>
    <row r="406" spans="1:18" s="58" customFormat="1" x14ac:dyDescent="0.2">
      <c r="A406" s="252">
        <v>1</v>
      </c>
      <c r="B406" s="252"/>
      <c r="C406" s="252"/>
      <c r="D406" s="252"/>
      <c r="E406" s="252"/>
      <c r="F406" s="252" t="s">
        <v>51</v>
      </c>
      <c r="G406" s="252" t="s">
        <v>51</v>
      </c>
      <c r="H406" s="253" t="s">
        <v>344</v>
      </c>
      <c r="I406" s="253" t="s">
        <v>934</v>
      </c>
      <c r="J406" s="254" t="s">
        <v>935</v>
      </c>
      <c r="K406" s="255">
        <f>SUM(K407)</f>
        <v>200000</v>
      </c>
      <c r="L406" s="255">
        <f t="shared" ref="L406" si="59">SUM(L407)</f>
        <v>200000</v>
      </c>
      <c r="M406" s="256">
        <f>AVERAGE(L406/K406)*100</f>
        <v>100</v>
      </c>
      <c r="N406" s="212"/>
      <c r="O406" s="219"/>
      <c r="P406" s="219"/>
      <c r="Q406" s="219"/>
      <c r="R406" s="219"/>
    </row>
    <row r="407" spans="1:18" s="58" customFormat="1" ht="12.75" customHeight="1" x14ac:dyDescent="0.2">
      <c r="A407" s="257"/>
      <c r="B407" s="257"/>
      <c r="C407" s="257"/>
      <c r="D407" s="257"/>
      <c r="E407" s="257"/>
      <c r="F407" s="257" t="s">
        <v>30</v>
      </c>
      <c r="G407" s="257" t="s">
        <v>30</v>
      </c>
      <c r="H407" s="258"/>
      <c r="I407" s="259">
        <v>35</v>
      </c>
      <c r="J407" s="261" t="s">
        <v>21</v>
      </c>
      <c r="K407" s="284">
        <f>SUM(K408)</f>
        <v>200000</v>
      </c>
      <c r="L407" s="284">
        <v>200000</v>
      </c>
      <c r="M407" s="222">
        <f>AVERAGE(L407/K407)*100</f>
        <v>100</v>
      </c>
      <c r="N407" s="212"/>
      <c r="O407" s="219"/>
      <c r="P407" s="219"/>
      <c r="Q407" s="219"/>
      <c r="R407" s="219"/>
    </row>
    <row r="408" spans="1:18" s="58" customFormat="1" ht="12.75" customHeight="1" x14ac:dyDescent="0.2">
      <c r="A408" s="257">
        <v>1</v>
      </c>
      <c r="B408" s="257"/>
      <c r="C408" s="257"/>
      <c r="D408" s="257"/>
      <c r="E408" s="257"/>
      <c r="F408" s="257" t="s">
        <v>30</v>
      </c>
      <c r="G408" s="257" t="s">
        <v>30</v>
      </c>
      <c r="H408" s="258"/>
      <c r="I408" s="259">
        <v>352</v>
      </c>
      <c r="J408" s="339" t="s">
        <v>356</v>
      </c>
      <c r="K408" s="260">
        <v>200000</v>
      </c>
      <c r="L408" s="260">
        <v>200000</v>
      </c>
      <c r="M408" s="222">
        <f>AVERAGE(L408/K408)*100</f>
        <v>100</v>
      </c>
      <c r="N408" s="212"/>
      <c r="O408" s="219"/>
      <c r="P408" s="219"/>
      <c r="Q408" s="219"/>
      <c r="R408" s="219"/>
    </row>
    <row r="409" spans="1:18" s="4" customFormat="1" x14ac:dyDescent="0.2">
      <c r="A409" s="314"/>
      <c r="B409" s="314"/>
      <c r="C409" s="314"/>
      <c r="D409" s="314"/>
      <c r="E409" s="314"/>
      <c r="F409" s="314"/>
      <c r="G409" s="314"/>
      <c r="H409" s="315"/>
      <c r="I409" s="155">
        <v>3522</v>
      </c>
      <c r="J409" s="317" t="s">
        <v>961</v>
      </c>
      <c r="K409" s="295"/>
      <c r="L409" s="295">
        <v>200000</v>
      </c>
      <c r="M409" s="312"/>
      <c r="N409" s="5"/>
      <c r="O409" s="220"/>
      <c r="P409" s="220"/>
      <c r="Q409" s="220"/>
      <c r="R409" s="220"/>
    </row>
    <row r="410" spans="1:18" s="58" customFormat="1" x14ac:dyDescent="0.2">
      <c r="A410" s="252">
        <v>1</v>
      </c>
      <c r="B410" s="252"/>
      <c r="C410" s="252"/>
      <c r="D410" s="252"/>
      <c r="E410" s="252"/>
      <c r="F410" s="252"/>
      <c r="G410" s="252"/>
      <c r="H410" s="253" t="s">
        <v>344</v>
      </c>
      <c r="I410" s="253" t="s">
        <v>120</v>
      </c>
      <c r="J410" s="254" t="s">
        <v>206</v>
      </c>
      <c r="K410" s="255">
        <f>SUM(K411)</f>
        <v>320000</v>
      </c>
      <c r="L410" s="255">
        <f t="shared" ref="L410" si="60">SUM(L411)</f>
        <v>165589</v>
      </c>
      <c r="M410" s="256">
        <f>AVERAGE(L410/K410)*100</f>
        <v>51.746562500000003</v>
      </c>
      <c r="N410" s="212"/>
      <c r="O410" s="219"/>
      <c r="P410" s="219"/>
      <c r="Q410" s="219"/>
      <c r="R410" s="219"/>
    </row>
    <row r="411" spans="1:18" s="58" customFormat="1" x14ac:dyDescent="0.2">
      <c r="A411" s="257"/>
      <c r="B411" s="257"/>
      <c r="C411" s="257"/>
      <c r="D411" s="257"/>
      <c r="E411" s="257"/>
      <c r="F411" s="257"/>
      <c r="G411" s="257"/>
      <c r="H411" s="258"/>
      <c r="I411" s="259">
        <v>35</v>
      </c>
      <c r="J411" s="261" t="s">
        <v>21</v>
      </c>
      <c r="K411" s="284">
        <f>SUM(K412)</f>
        <v>320000</v>
      </c>
      <c r="L411" s="284">
        <v>165589</v>
      </c>
      <c r="M411" s="222">
        <f>AVERAGE(L411/K411)*100</f>
        <v>51.746562500000003</v>
      </c>
      <c r="N411" s="212"/>
      <c r="O411" s="219"/>
      <c r="P411" s="219"/>
      <c r="Q411" s="219"/>
      <c r="R411" s="219"/>
    </row>
    <row r="412" spans="1:18" s="58" customFormat="1" x14ac:dyDescent="0.2">
      <c r="A412" s="257">
        <v>1</v>
      </c>
      <c r="B412" s="257"/>
      <c r="C412" s="257"/>
      <c r="D412" s="257"/>
      <c r="E412" s="257"/>
      <c r="F412" s="257"/>
      <c r="G412" s="257"/>
      <c r="H412" s="258"/>
      <c r="I412" s="259">
        <v>351</v>
      </c>
      <c r="J412" s="261" t="s">
        <v>352</v>
      </c>
      <c r="K412" s="260">
        <v>320000</v>
      </c>
      <c r="L412" s="260">
        <v>165589</v>
      </c>
      <c r="M412" s="222">
        <f>AVERAGE(L412/K412)*100</f>
        <v>51.746562500000003</v>
      </c>
      <c r="N412" s="212"/>
      <c r="O412" s="219"/>
      <c r="P412" s="219"/>
      <c r="Q412" s="219"/>
      <c r="R412" s="219"/>
    </row>
    <row r="413" spans="1:18" s="4" customFormat="1" x14ac:dyDescent="0.2">
      <c r="A413" s="209"/>
      <c r="B413" s="209"/>
      <c r="C413" s="209"/>
      <c r="D413" s="209"/>
      <c r="E413" s="209"/>
      <c r="F413" s="209"/>
      <c r="G413" s="209"/>
      <c r="H413" s="114"/>
      <c r="I413" s="263" t="s">
        <v>499</v>
      </c>
      <c r="J413" s="264" t="s">
        <v>352</v>
      </c>
      <c r="K413" s="291"/>
      <c r="L413" s="291">
        <v>165589</v>
      </c>
      <c r="M413" s="292"/>
      <c r="N413" s="5"/>
      <c r="O413" s="220"/>
      <c r="P413" s="220"/>
      <c r="Q413" s="220"/>
      <c r="R413" s="220"/>
    </row>
    <row r="414" spans="1:18" s="58" customFormat="1" x14ac:dyDescent="0.2">
      <c r="A414" s="268">
        <v>1</v>
      </c>
      <c r="B414" s="268"/>
      <c r="C414" s="268"/>
      <c r="D414" s="268"/>
      <c r="E414" s="268"/>
      <c r="F414" s="268"/>
      <c r="G414" s="268"/>
      <c r="H414" s="269"/>
      <c r="I414" s="269" t="s">
        <v>203</v>
      </c>
      <c r="J414" s="271" t="s">
        <v>208</v>
      </c>
      <c r="K414" s="272">
        <f>SUM(K415+K419+K423+K427)</f>
        <v>290000</v>
      </c>
      <c r="L414" s="272">
        <f>SUM(L415+L419+L423+L427)</f>
        <v>198352.04</v>
      </c>
      <c r="M414" s="251">
        <f>AVERAGE(L414/K414)*100</f>
        <v>68.397255172413793</v>
      </c>
      <c r="N414" s="212"/>
      <c r="O414" s="219"/>
      <c r="P414" s="219"/>
      <c r="Q414" s="219"/>
      <c r="R414" s="219"/>
    </row>
    <row r="415" spans="1:18" s="58" customFormat="1" x14ac:dyDescent="0.2">
      <c r="A415" s="252">
        <v>1</v>
      </c>
      <c r="B415" s="252"/>
      <c r="C415" s="252"/>
      <c r="D415" s="252"/>
      <c r="E415" s="252"/>
      <c r="F415" s="252"/>
      <c r="G415" s="252"/>
      <c r="H415" s="253" t="s">
        <v>71</v>
      </c>
      <c r="I415" s="253" t="s">
        <v>936</v>
      </c>
      <c r="J415" s="254" t="s">
        <v>937</v>
      </c>
      <c r="K415" s="255">
        <f>SUM(K416)</f>
        <v>50000</v>
      </c>
      <c r="L415" s="255">
        <f t="shared" ref="L415" si="61">SUM(L416)</f>
        <v>17280</v>
      </c>
      <c r="M415" s="256">
        <f>AVERAGE(L415/K415)*100</f>
        <v>34.56</v>
      </c>
      <c r="N415" s="212"/>
      <c r="O415" s="219"/>
      <c r="P415" s="219"/>
      <c r="Q415" s="219"/>
      <c r="R415" s="219"/>
    </row>
    <row r="416" spans="1:18" s="58" customFormat="1" x14ac:dyDescent="0.2">
      <c r="A416" s="257"/>
      <c r="B416" s="257"/>
      <c r="C416" s="257"/>
      <c r="D416" s="257"/>
      <c r="E416" s="257"/>
      <c r="F416" s="257"/>
      <c r="G416" s="257"/>
      <c r="H416" s="258"/>
      <c r="I416" s="259">
        <v>35</v>
      </c>
      <c r="J416" s="261" t="s">
        <v>21</v>
      </c>
      <c r="K416" s="284">
        <f>SUM(K417)</f>
        <v>50000</v>
      </c>
      <c r="L416" s="284">
        <v>17280</v>
      </c>
      <c r="M416" s="222">
        <f>AVERAGE(L416/K416)*100</f>
        <v>34.56</v>
      </c>
      <c r="N416" s="212"/>
      <c r="O416" s="219"/>
      <c r="P416" s="219"/>
      <c r="Q416" s="219"/>
      <c r="R416" s="219"/>
    </row>
    <row r="417" spans="1:18" s="58" customFormat="1" ht="12.75" customHeight="1" x14ac:dyDescent="0.2">
      <c r="A417" s="305">
        <v>1</v>
      </c>
      <c r="B417" s="305"/>
      <c r="C417" s="305"/>
      <c r="D417" s="305"/>
      <c r="E417" s="305"/>
      <c r="F417" s="305"/>
      <c r="G417" s="305"/>
      <c r="H417" s="306"/>
      <c r="I417" s="340">
        <v>352</v>
      </c>
      <c r="J417" s="339" t="s">
        <v>356</v>
      </c>
      <c r="K417" s="341">
        <v>50000</v>
      </c>
      <c r="L417" s="311">
        <v>17280</v>
      </c>
      <c r="M417" s="222">
        <f>AVERAGE(L417/K417)*100</f>
        <v>34.56</v>
      </c>
      <c r="N417" s="212"/>
      <c r="O417" s="219"/>
      <c r="P417" s="219"/>
      <c r="Q417" s="219"/>
      <c r="R417" s="219"/>
    </row>
    <row r="418" spans="1:18" s="58" customFormat="1" x14ac:dyDescent="0.2">
      <c r="A418" s="314"/>
      <c r="B418" s="314"/>
      <c r="C418" s="314"/>
      <c r="D418" s="314"/>
      <c r="E418" s="314"/>
      <c r="F418" s="314"/>
      <c r="G418" s="314"/>
      <c r="H418" s="315"/>
      <c r="I418" s="155">
        <v>3522</v>
      </c>
      <c r="J418" s="317" t="s">
        <v>938</v>
      </c>
      <c r="K418" s="342"/>
      <c r="L418" s="291">
        <v>17280</v>
      </c>
      <c r="M418" s="292"/>
      <c r="N418" s="212"/>
      <c r="O418" s="219"/>
      <c r="P418" s="219"/>
      <c r="Q418" s="219"/>
      <c r="R418" s="219"/>
    </row>
    <row r="419" spans="1:18" s="58" customFormat="1" x14ac:dyDescent="0.2">
      <c r="A419" s="252">
        <v>1</v>
      </c>
      <c r="B419" s="252"/>
      <c r="C419" s="252"/>
      <c r="D419" s="252"/>
      <c r="E419" s="252"/>
      <c r="F419" s="252"/>
      <c r="G419" s="252"/>
      <c r="H419" s="253" t="s">
        <v>71</v>
      </c>
      <c r="I419" s="253" t="s">
        <v>205</v>
      </c>
      <c r="J419" s="254" t="s">
        <v>211</v>
      </c>
      <c r="K419" s="255">
        <f>SUM(K420)</f>
        <v>20000</v>
      </c>
      <c r="L419" s="255">
        <f t="shared" ref="L419" si="62">SUM(L420)</f>
        <v>2850</v>
      </c>
      <c r="M419" s="256">
        <f>AVERAGE(L419/K419)*100</f>
        <v>14.249999999999998</v>
      </c>
      <c r="N419" s="212"/>
      <c r="O419" s="219"/>
      <c r="P419" s="219"/>
      <c r="Q419" s="219"/>
      <c r="R419" s="219"/>
    </row>
    <row r="420" spans="1:18" s="58" customFormat="1" x14ac:dyDescent="0.2">
      <c r="A420" s="257"/>
      <c r="B420" s="257"/>
      <c r="C420" s="257"/>
      <c r="D420" s="257"/>
      <c r="E420" s="257"/>
      <c r="F420" s="257"/>
      <c r="G420" s="257"/>
      <c r="H420" s="258"/>
      <c r="I420" s="259">
        <v>32</v>
      </c>
      <c r="J420" s="261" t="s">
        <v>13</v>
      </c>
      <c r="K420" s="284">
        <f>SUM(K421)</f>
        <v>20000</v>
      </c>
      <c r="L420" s="284">
        <v>2850</v>
      </c>
      <c r="M420" s="222">
        <f>AVERAGE(L420/K420)*100</f>
        <v>14.249999999999998</v>
      </c>
      <c r="N420" s="212"/>
      <c r="O420" s="219"/>
      <c r="P420" s="219"/>
      <c r="Q420" s="219"/>
      <c r="R420" s="219"/>
    </row>
    <row r="421" spans="1:18" s="58" customFormat="1" x14ac:dyDescent="0.2">
      <c r="A421" s="257">
        <v>1</v>
      </c>
      <c r="B421" s="257"/>
      <c r="C421" s="257"/>
      <c r="D421" s="257"/>
      <c r="E421" s="257"/>
      <c r="F421" s="257"/>
      <c r="G421" s="257"/>
      <c r="H421" s="258"/>
      <c r="I421" s="259">
        <v>323</v>
      </c>
      <c r="J421" s="261" t="s">
        <v>16</v>
      </c>
      <c r="K421" s="260">
        <v>20000</v>
      </c>
      <c r="L421" s="260">
        <v>2850</v>
      </c>
      <c r="M421" s="222">
        <f>AVERAGE(L421/K421)*100</f>
        <v>14.249999999999998</v>
      </c>
      <c r="N421" s="212"/>
      <c r="O421" s="219"/>
      <c r="P421" s="219"/>
      <c r="Q421" s="219"/>
      <c r="R421" s="219"/>
    </row>
    <row r="422" spans="1:18" s="4" customFormat="1" x14ac:dyDescent="0.2">
      <c r="A422" s="209"/>
      <c r="B422" s="209"/>
      <c r="C422" s="209"/>
      <c r="D422" s="209"/>
      <c r="E422" s="209"/>
      <c r="F422" s="209"/>
      <c r="G422" s="209"/>
      <c r="H422" s="114"/>
      <c r="I422" s="263" t="s">
        <v>476</v>
      </c>
      <c r="J422" s="264" t="s">
        <v>477</v>
      </c>
      <c r="K422" s="291"/>
      <c r="L422" s="291">
        <v>2850</v>
      </c>
      <c r="M422" s="292"/>
      <c r="N422" s="5"/>
      <c r="O422" s="220"/>
      <c r="P422" s="220"/>
      <c r="Q422" s="220"/>
      <c r="R422" s="220"/>
    </row>
    <row r="423" spans="1:18" s="58" customFormat="1" x14ac:dyDescent="0.2">
      <c r="A423" s="252">
        <v>1</v>
      </c>
      <c r="B423" s="252"/>
      <c r="C423" s="252"/>
      <c r="D423" s="252"/>
      <c r="E423" s="252" t="s">
        <v>51</v>
      </c>
      <c r="F423" s="252" t="s">
        <v>51</v>
      </c>
      <c r="G423" s="252" t="s">
        <v>51</v>
      </c>
      <c r="H423" s="253" t="s">
        <v>71</v>
      </c>
      <c r="I423" s="253" t="s">
        <v>409</v>
      </c>
      <c r="J423" s="254" t="s">
        <v>287</v>
      </c>
      <c r="K423" s="255">
        <f>SUM(K424)</f>
        <v>70000</v>
      </c>
      <c r="L423" s="255">
        <f t="shared" ref="L423" si="63">SUM(L424)</f>
        <v>33736.04</v>
      </c>
      <c r="M423" s="256">
        <f>AVERAGE(L423/K423)*100</f>
        <v>48.194342857142857</v>
      </c>
      <c r="N423" s="212"/>
      <c r="O423" s="219"/>
      <c r="P423" s="219"/>
      <c r="Q423" s="219"/>
      <c r="R423" s="219"/>
    </row>
    <row r="424" spans="1:18" s="58" customFormat="1" x14ac:dyDescent="0.2">
      <c r="A424" s="257"/>
      <c r="B424" s="257"/>
      <c r="C424" s="257"/>
      <c r="D424" s="257"/>
      <c r="E424" s="257" t="s">
        <v>30</v>
      </c>
      <c r="F424" s="257" t="s">
        <v>30</v>
      </c>
      <c r="G424" s="257" t="s">
        <v>30</v>
      </c>
      <c r="H424" s="258"/>
      <c r="I424" s="259">
        <v>32</v>
      </c>
      <c r="J424" s="261" t="s">
        <v>13</v>
      </c>
      <c r="K424" s="260">
        <f>SUM(K425)</f>
        <v>70000</v>
      </c>
      <c r="L424" s="260">
        <v>33736.04</v>
      </c>
      <c r="M424" s="222">
        <f>AVERAGE(L424/K424)*100</f>
        <v>48.194342857142857</v>
      </c>
      <c r="N424" s="212"/>
      <c r="O424" s="219"/>
      <c r="P424" s="219"/>
      <c r="Q424" s="219"/>
      <c r="R424" s="219"/>
    </row>
    <row r="425" spans="1:18" s="58" customFormat="1" x14ac:dyDescent="0.2">
      <c r="A425" s="257">
        <v>1</v>
      </c>
      <c r="B425" s="257"/>
      <c r="C425" s="257"/>
      <c r="D425" s="257"/>
      <c r="E425" s="257" t="s">
        <v>30</v>
      </c>
      <c r="F425" s="257" t="s">
        <v>30</v>
      </c>
      <c r="G425" s="257" t="s">
        <v>30</v>
      </c>
      <c r="H425" s="258"/>
      <c r="I425" s="259">
        <v>323</v>
      </c>
      <c r="J425" s="261" t="s">
        <v>16</v>
      </c>
      <c r="K425" s="260">
        <v>70000</v>
      </c>
      <c r="L425" s="260">
        <v>33736.04</v>
      </c>
      <c r="M425" s="222">
        <f>AVERAGE(L425/K425)*100</f>
        <v>48.194342857142857</v>
      </c>
      <c r="N425" s="212"/>
      <c r="O425" s="219"/>
      <c r="P425" s="219"/>
      <c r="Q425" s="219"/>
      <c r="R425" s="219"/>
    </row>
    <row r="426" spans="1:18" s="4" customFormat="1" x14ac:dyDescent="0.2">
      <c r="A426" s="209"/>
      <c r="B426" s="209"/>
      <c r="C426" s="209"/>
      <c r="D426" s="209"/>
      <c r="E426" s="209"/>
      <c r="F426" s="209"/>
      <c r="G426" s="209"/>
      <c r="H426" s="114"/>
      <c r="I426" s="263" t="s">
        <v>474</v>
      </c>
      <c r="J426" s="264" t="s">
        <v>475</v>
      </c>
      <c r="K426" s="291"/>
      <c r="L426" s="291">
        <v>33736.04</v>
      </c>
      <c r="M426" s="292"/>
      <c r="N426" s="5"/>
      <c r="O426" s="220"/>
      <c r="P426" s="220"/>
      <c r="Q426" s="220"/>
      <c r="R426" s="220"/>
    </row>
    <row r="427" spans="1:18" s="98" customFormat="1" ht="27" customHeight="1" x14ac:dyDescent="0.2">
      <c r="A427" s="288">
        <v>1</v>
      </c>
      <c r="B427" s="288"/>
      <c r="C427" s="288"/>
      <c r="D427" s="288"/>
      <c r="E427" s="288"/>
      <c r="F427" s="288"/>
      <c r="G427" s="288"/>
      <c r="H427" s="289" t="s">
        <v>71</v>
      </c>
      <c r="I427" s="289" t="s">
        <v>939</v>
      </c>
      <c r="J427" s="290" t="s">
        <v>940</v>
      </c>
      <c r="K427" s="324">
        <f>SUM(K428)</f>
        <v>150000</v>
      </c>
      <c r="L427" s="324">
        <f t="shared" ref="L427" si="64">SUM(L428)</f>
        <v>144486</v>
      </c>
      <c r="M427" s="325">
        <f>AVERAGE(L427/K427)*100</f>
        <v>96.323999999999998</v>
      </c>
      <c r="N427" s="357"/>
      <c r="O427" s="358"/>
      <c r="P427" s="358"/>
      <c r="Q427" s="358"/>
      <c r="R427" s="358"/>
    </row>
    <row r="428" spans="1:18" s="58" customFormat="1" x14ac:dyDescent="0.2">
      <c r="A428" s="257"/>
      <c r="B428" s="257"/>
      <c r="C428" s="257"/>
      <c r="D428" s="257"/>
      <c r="E428" s="257"/>
      <c r="F428" s="257"/>
      <c r="G428" s="257"/>
      <c r="H428" s="258"/>
      <c r="I428" s="259">
        <v>35</v>
      </c>
      <c r="J428" s="261" t="s">
        <v>21</v>
      </c>
      <c r="K428" s="284">
        <f>SUM(K429)</f>
        <v>150000</v>
      </c>
      <c r="L428" s="284">
        <v>144486</v>
      </c>
      <c r="M428" s="222">
        <f>AVERAGE(L428/K428)*100</f>
        <v>96.323999999999998</v>
      </c>
      <c r="N428" s="212"/>
      <c r="O428" s="219"/>
      <c r="P428" s="219"/>
      <c r="Q428" s="219"/>
      <c r="R428" s="219"/>
    </row>
    <row r="429" spans="1:18" s="58" customFormat="1" ht="12.75" customHeight="1" x14ac:dyDescent="0.2">
      <c r="A429" s="305">
        <v>1</v>
      </c>
      <c r="B429" s="257"/>
      <c r="C429" s="257"/>
      <c r="D429" s="257"/>
      <c r="E429" s="257"/>
      <c r="F429" s="257"/>
      <c r="G429" s="257"/>
      <c r="H429" s="258"/>
      <c r="I429" s="340">
        <v>352</v>
      </c>
      <c r="J429" s="339" t="s">
        <v>356</v>
      </c>
      <c r="K429" s="311">
        <v>150000</v>
      </c>
      <c r="L429" s="311">
        <v>144486</v>
      </c>
      <c r="M429" s="343">
        <f>AVERAGE(L429/K429)*100</f>
        <v>96.323999999999998</v>
      </c>
      <c r="N429" s="212"/>
      <c r="O429" s="219"/>
      <c r="P429" s="219"/>
      <c r="Q429" s="219"/>
      <c r="R429" s="219"/>
    </row>
    <row r="430" spans="1:18" s="4" customFormat="1" x14ac:dyDescent="0.2">
      <c r="A430" s="307"/>
      <c r="B430" s="209"/>
      <c r="C430" s="209"/>
      <c r="D430" s="209"/>
      <c r="E430" s="209"/>
      <c r="F430" s="209"/>
      <c r="G430" s="209"/>
      <c r="H430" s="114"/>
      <c r="I430" s="344">
        <v>3523</v>
      </c>
      <c r="J430" s="264" t="s">
        <v>886</v>
      </c>
      <c r="K430" s="295"/>
      <c r="L430" s="295">
        <v>144486</v>
      </c>
      <c r="M430" s="312"/>
      <c r="N430" s="5"/>
      <c r="O430" s="220"/>
      <c r="P430" s="220"/>
      <c r="Q430" s="220"/>
      <c r="R430" s="220"/>
    </row>
    <row r="431" spans="1:18" s="58" customFormat="1" x14ac:dyDescent="0.2">
      <c r="A431" s="240"/>
      <c r="B431" s="240"/>
      <c r="C431" s="240"/>
      <c r="D431" s="240"/>
      <c r="E431" s="240"/>
      <c r="F431" s="240"/>
      <c r="G431" s="240"/>
      <c r="H431" s="241"/>
      <c r="I431" s="242" t="s">
        <v>217</v>
      </c>
      <c r="J431" s="243"/>
      <c r="K431" s="244">
        <f>SUM(K434+K465+K470+K502)</f>
        <v>1720000</v>
      </c>
      <c r="L431" s="244">
        <f>SUM(L434+L465+L470+L502)</f>
        <v>588513.76</v>
      </c>
      <c r="M431" s="245">
        <f t="shared" ref="M431:M437" si="65">AVERAGE(L431/K431)*100</f>
        <v>34.215916279069766</v>
      </c>
      <c r="N431" s="212"/>
      <c r="O431" s="219"/>
      <c r="P431" s="219"/>
      <c r="Q431" s="219"/>
      <c r="R431" s="219"/>
    </row>
    <row r="432" spans="1:18" s="58" customFormat="1" x14ac:dyDescent="0.2">
      <c r="A432" s="240"/>
      <c r="B432" s="240"/>
      <c r="C432" s="240"/>
      <c r="D432" s="240"/>
      <c r="E432" s="240"/>
      <c r="F432" s="240"/>
      <c r="G432" s="240"/>
      <c r="H432" s="241" t="s">
        <v>67</v>
      </c>
      <c r="I432" s="242" t="s">
        <v>201</v>
      </c>
      <c r="J432" s="243"/>
      <c r="K432" s="244">
        <f>SUM(K435+K439+K446+K450+K454)</f>
        <v>535000</v>
      </c>
      <c r="L432" s="244">
        <f t="shared" ref="L432" si="66">SUM(L435+L439+L446+L450+L454)</f>
        <v>148589</v>
      </c>
      <c r="M432" s="245">
        <f t="shared" si="65"/>
        <v>27.773644859813086</v>
      </c>
      <c r="N432" s="212"/>
      <c r="O432" s="219"/>
      <c r="P432" s="219"/>
      <c r="Q432" s="219"/>
      <c r="R432" s="219"/>
    </row>
    <row r="433" spans="1:18" s="58" customFormat="1" x14ac:dyDescent="0.2">
      <c r="A433" s="240"/>
      <c r="B433" s="240"/>
      <c r="C433" s="240"/>
      <c r="D433" s="240"/>
      <c r="E433" s="240"/>
      <c r="F433" s="240"/>
      <c r="G433" s="240"/>
      <c r="H433" s="241" t="s">
        <v>106</v>
      </c>
      <c r="I433" s="242" t="s">
        <v>218</v>
      </c>
      <c r="J433" s="243"/>
      <c r="K433" s="244">
        <f>SUM(K458+K466+K471+K503+K507+K511+K516+K520)</f>
        <v>1185000</v>
      </c>
      <c r="L433" s="244">
        <f>SUM(L458+L466+L471+L503+L507+L511+L516+L520)</f>
        <v>439924.76</v>
      </c>
      <c r="M433" s="245">
        <f t="shared" si="65"/>
        <v>37.124452320675104</v>
      </c>
      <c r="N433" s="212"/>
      <c r="O433" s="219"/>
      <c r="P433" s="219"/>
      <c r="Q433" s="219"/>
      <c r="R433" s="219"/>
    </row>
    <row r="434" spans="1:18" s="58" customFormat="1" x14ac:dyDescent="0.2">
      <c r="A434" s="268">
        <v>1</v>
      </c>
      <c r="B434" s="268"/>
      <c r="C434" s="268"/>
      <c r="D434" s="268"/>
      <c r="E434" s="268" t="s">
        <v>51</v>
      </c>
      <c r="F434" s="268" t="s">
        <v>51</v>
      </c>
      <c r="G434" s="268" t="s">
        <v>51</v>
      </c>
      <c r="H434" s="269"/>
      <c r="I434" s="269" t="s">
        <v>122</v>
      </c>
      <c r="J434" s="271" t="s">
        <v>219</v>
      </c>
      <c r="K434" s="272">
        <f>SUM(K435+K439+K446+K450+K454+K458)</f>
        <v>835000</v>
      </c>
      <c r="L434" s="272">
        <f t="shared" ref="L434" si="67">SUM(L435+L439+L446+L450+L454+L458)</f>
        <v>148589</v>
      </c>
      <c r="M434" s="251">
        <f t="shared" si="65"/>
        <v>17.79508982035928</v>
      </c>
      <c r="N434" s="212"/>
      <c r="O434" s="219"/>
      <c r="P434" s="219"/>
      <c r="Q434" s="219"/>
      <c r="R434" s="219"/>
    </row>
    <row r="435" spans="1:18" s="58" customFormat="1" x14ac:dyDescent="0.2">
      <c r="A435" s="252">
        <v>1</v>
      </c>
      <c r="B435" s="252"/>
      <c r="C435" s="252"/>
      <c r="D435" s="252"/>
      <c r="E435" s="252" t="s">
        <v>51</v>
      </c>
      <c r="F435" s="252" t="s">
        <v>51</v>
      </c>
      <c r="G435" s="252" t="s">
        <v>51</v>
      </c>
      <c r="H435" s="253" t="s">
        <v>345</v>
      </c>
      <c r="I435" s="253" t="s">
        <v>209</v>
      </c>
      <c r="J435" s="254" t="s">
        <v>220</v>
      </c>
      <c r="K435" s="255">
        <f>SUM(K436)</f>
        <v>130000</v>
      </c>
      <c r="L435" s="255">
        <f t="shared" ref="L435" si="68">SUM(L436)</f>
        <v>30000</v>
      </c>
      <c r="M435" s="256">
        <f t="shared" si="65"/>
        <v>23.076923076923077</v>
      </c>
      <c r="N435" s="212"/>
      <c r="O435" s="219"/>
      <c r="P435" s="219"/>
      <c r="Q435" s="219"/>
      <c r="R435" s="219"/>
    </row>
    <row r="436" spans="1:18" s="58" customFormat="1" x14ac:dyDescent="0.2">
      <c r="A436" s="257"/>
      <c r="B436" s="257"/>
      <c r="C436" s="257"/>
      <c r="D436" s="257"/>
      <c r="E436" s="257" t="s">
        <v>30</v>
      </c>
      <c r="F436" s="257" t="s">
        <v>30</v>
      </c>
      <c r="G436" s="257" t="s">
        <v>30</v>
      </c>
      <c r="H436" s="258"/>
      <c r="I436" s="259">
        <v>38</v>
      </c>
      <c r="J436" s="261" t="s">
        <v>25</v>
      </c>
      <c r="K436" s="284">
        <f>SUM(K437)</f>
        <v>130000</v>
      </c>
      <c r="L436" s="284">
        <v>30000</v>
      </c>
      <c r="M436" s="222">
        <f t="shared" si="65"/>
        <v>23.076923076923077</v>
      </c>
      <c r="N436" s="212"/>
      <c r="O436" s="219"/>
      <c r="P436" s="219"/>
      <c r="Q436" s="219"/>
      <c r="R436" s="219"/>
    </row>
    <row r="437" spans="1:18" s="58" customFormat="1" x14ac:dyDescent="0.2">
      <c r="A437" s="257">
        <v>1</v>
      </c>
      <c r="B437" s="257"/>
      <c r="C437" s="257"/>
      <c r="D437" s="257"/>
      <c r="E437" s="257" t="s">
        <v>30</v>
      </c>
      <c r="F437" s="257" t="s">
        <v>30</v>
      </c>
      <c r="G437" s="257" t="s">
        <v>30</v>
      </c>
      <c r="H437" s="258"/>
      <c r="I437" s="259">
        <v>381</v>
      </c>
      <c r="J437" s="261" t="s">
        <v>26</v>
      </c>
      <c r="K437" s="260">
        <v>130000</v>
      </c>
      <c r="L437" s="260">
        <v>30000</v>
      </c>
      <c r="M437" s="222">
        <f t="shared" si="65"/>
        <v>23.076923076923077</v>
      </c>
      <c r="N437" s="212"/>
      <c r="O437" s="219"/>
      <c r="P437" s="219"/>
      <c r="Q437" s="219"/>
      <c r="R437" s="219"/>
    </row>
    <row r="438" spans="1:18" s="4" customFormat="1" x14ac:dyDescent="0.2">
      <c r="A438" s="209"/>
      <c r="B438" s="209"/>
      <c r="C438" s="209"/>
      <c r="D438" s="209"/>
      <c r="E438" s="209"/>
      <c r="F438" s="209"/>
      <c r="G438" s="209"/>
      <c r="H438" s="114"/>
      <c r="I438" s="263" t="s">
        <v>436</v>
      </c>
      <c r="J438" s="264" t="s">
        <v>437</v>
      </c>
      <c r="K438" s="291"/>
      <c r="L438" s="291">
        <v>30000</v>
      </c>
      <c r="M438" s="292"/>
      <c r="N438" s="5"/>
      <c r="O438" s="220"/>
      <c r="P438" s="220"/>
      <c r="Q438" s="220"/>
      <c r="R438" s="220"/>
    </row>
    <row r="439" spans="1:18" s="58" customFormat="1" x14ac:dyDescent="0.2">
      <c r="A439" s="252">
        <v>1</v>
      </c>
      <c r="B439" s="252"/>
      <c r="C439" s="252"/>
      <c r="D439" s="252"/>
      <c r="E439" s="252" t="s">
        <v>51</v>
      </c>
      <c r="F439" s="252" t="s">
        <v>51</v>
      </c>
      <c r="G439" s="252" t="s">
        <v>51</v>
      </c>
      <c r="H439" s="253" t="s">
        <v>345</v>
      </c>
      <c r="I439" s="253" t="s">
        <v>210</v>
      </c>
      <c r="J439" s="254" t="s">
        <v>221</v>
      </c>
      <c r="K439" s="255">
        <f>SUM(K440+K443)</f>
        <v>275000</v>
      </c>
      <c r="L439" s="255">
        <f t="shared" ref="L439" si="69">SUM(L440+L443)</f>
        <v>118589</v>
      </c>
      <c r="M439" s="256">
        <f>AVERAGE(L439/K439)*100</f>
        <v>43.123272727272727</v>
      </c>
      <c r="N439" s="212"/>
      <c r="O439" s="219"/>
      <c r="P439" s="219"/>
      <c r="Q439" s="219"/>
      <c r="R439" s="219"/>
    </row>
    <row r="440" spans="1:18" s="58" customFormat="1" x14ac:dyDescent="0.2">
      <c r="A440" s="283"/>
      <c r="B440" s="283"/>
      <c r="C440" s="283"/>
      <c r="D440" s="283"/>
      <c r="E440" s="283"/>
      <c r="F440" s="283"/>
      <c r="G440" s="283"/>
      <c r="H440" s="258"/>
      <c r="I440" s="259">
        <v>35</v>
      </c>
      <c r="J440" s="261" t="s">
        <v>21</v>
      </c>
      <c r="K440" s="284">
        <f>SUM(K441)</f>
        <v>220000</v>
      </c>
      <c r="L440" s="284">
        <v>113589</v>
      </c>
      <c r="M440" s="222">
        <f>AVERAGE(L440/K440)*100</f>
        <v>51.631363636363638</v>
      </c>
      <c r="N440" s="212"/>
      <c r="O440" s="219"/>
      <c r="P440" s="219"/>
      <c r="Q440" s="219"/>
      <c r="R440" s="219"/>
    </row>
    <row r="441" spans="1:18" s="58" customFormat="1" x14ac:dyDescent="0.2">
      <c r="A441" s="283">
        <v>1</v>
      </c>
      <c r="B441" s="283"/>
      <c r="C441" s="283"/>
      <c r="D441" s="283"/>
      <c r="E441" s="283"/>
      <c r="F441" s="283"/>
      <c r="G441" s="283"/>
      <c r="H441" s="258"/>
      <c r="I441" s="259">
        <v>351</v>
      </c>
      <c r="J441" s="261" t="s">
        <v>352</v>
      </c>
      <c r="K441" s="260">
        <v>220000</v>
      </c>
      <c r="L441" s="260">
        <v>113589</v>
      </c>
      <c r="M441" s="222">
        <f>AVERAGE(L441/K441)*100</f>
        <v>51.631363636363638</v>
      </c>
      <c r="N441" s="212"/>
      <c r="O441" s="219"/>
      <c r="P441" s="219"/>
      <c r="Q441" s="219"/>
      <c r="R441" s="219"/>
    </row>
    <row r="442" spans="1:18" s="4" customFormat="1" x14ac:dyDescent="0.2">
      <c r="A442" s="285"/>
      <c r="B442" s="285"/>
      <c r="C442" s="285"/>
      <c r="D442" s="285"/>
      <c r="E442" s="285"/>
      <c r="F442" s="285"/>
      <c r="G442" s="285"/>
      <c r="H442" s="114"/>
      <c r="I442" s="263" t="s">
        <v>499</v>
      </c>
      <c r="J442" s="264" t="s">
        <v>352</v>
      </c>
      <c r="K442" s="291"/>
      <c r="L442" s="291">
        <v>113589</v>
      </c>
      <c r="M442" s="292"/>
      <c r="N442" s="5"/>
      <c r="O442" s="220"/>
      <c r="P442" s="220"/>
      <c r="Q442" s="220"/>
      <c r="R442" s="220"/>
    </row>
    <row r="443" spans="1:18" s="58" customFormat="1" x14ac:dyDescent="0.2">
      <c r="A443" s="257"/>
      <c r="B443" s="257"/>
      <c r="C443" s="257"/>
      <c r="D443" s="257"/>
      <c r="E443" s="257" t="s">
        <v>30</v>
      </c>
      <c r="F443" s="257" t="s">
        <v>30</v>
      </c>
      <c r="G443" s="257" t="s">
        <v>30</v>
      </c>
      <c r="H443" s="258"/>
      <c r="I443" s="259">
        <v>38</v>
      </c>
      <c r="J443" s="261" t="s">
        <v>25</v>
      </c>
      <c r="K443" s="284">
        <f>SUM(K444)</f>
        <v>55000</v>
      </c>
      <c r="L443" s="284">
        <v>5000</v>
      </c>
      <c r="M443" s="222">
        <f>AVERAGE(L443/K443)*100</f>
        <v>9.0909090909090917</v>
      </c>
      <c r="N443" s="212"/>
      <c r="O443" s="219"/>
      <c r="P443" s="219"/>
      <c r="Q443" s="219"/>
      <c r="R443" s="219"/>
    </row>
    <row r="444" spans="1:18" s="58" customFormat="1" x14ac:dyDescent="0.2">
      <c r="A444" s="257">
        <v>1</v>
      </c>
      <c r="B444" s="257"/>
      <c r="C444" s="257"/>
      <c r="D444" s="257"/>
      <c r="E444" s="257" t="s">
        <v>30</v>
      </c>
      <c r="F444" s="257" t="s">
        <v>30</v>
      </c>
      <c r="G444" s="257" t="s">
        <v>30</v>
      </c>
      <c r="H444" s="258"/>
      <c r="I444" s="259">
        <v>381</v>
      </c>
      <c r="J444" s="261" t="s">
        <v>26</v>
      </c>
      <c r="K444" s="260">
        <v>55000</v>
      </c>
      <c r="L444" s="260">
        <v>5000</v>
      </c>
      <c r="M444" s="222">
        <f>AVERAGE(L444/K444)*100</f>
        <v>9.0909090909090917</v>
      </c>
      <c r="N444" s="212"/>
      <c r="O444" s="219"/>
      <c r="P444" s="219"/>
      <c r="Q444" s="219"/>
      <c r="R444" s="219"/>
    </row>
    <row r="445" spans="1:18" s="4" customFormat="1" x14ac:dyDescent="0.2">
      <c r="A445" s="209"/>
      <c r="B445" s="209"/>
      <c r="C445" s="209"/>
      <c r="D445" s="209"/>
      <c r="E445" s="209"/>
      <c r="F445" s="209"/>
      <c r="G445" s="209"/>
      <c r="H445" s="114"/>
      <c r="I445" s="263" t="s">
        <v>436</v>
      </c>
      <c r="J445" s="264" t="s">
        <v>437</v>
      </c>
      <c r="K445" s="291"/>
      <c r="L445" s="291">
        <v>5000</v>
      </c>
      <c r="M445" s="292"/>
      <c r="N445" s="5"/>
      <c r="O445" s="220"/>
      <c r="P445" s="220"/>
      <c r="Q445" s="220"/>
      <c r="R445" s="220"/>
    </row>
    <row r="446" spans="1:18" s="58" customFormat="1" x14ac:dyDescent="0.2">
      <c r="A446" s="252">
        <v>1</v>
      </c>
      <c r="B446" s="252"/>
      <c r="C446" s="252"/>
      <c r="D446" s="252"/>
      <c r="E446" s="252" t="s">
        <v>51</v>
      </c>
      <c r="F446" s="252" t="s">
        <v>51</v>
      </c>
      <c r="G446" s="252" t="s">
        <v>51</v>
      </c>
      <c r="H446" s="253" t="s">
        <v>345</v>
      </c>
      <c r="I446" s="253" t="s">
        <v>212</v>
      </c>
      <c r="J446" s="254" t="s">
        <v>222</v>
      </c>
      <c r="K446" s="255">
        <f>SUM(K447)</f>
        <v>60000</v>
      </c>
      <c r="L446" s="255">
        <f t="shared" ref="L446" si="70">SUM(L447)</f>
        <v>0</v>
      </c>
      <c r="M446" s="256">
        <f>AVERAGE(L446/K446)*100</f>
        <v>0</v>
      </c>
      <c r="N446" s="212"/>
      <c r="O446" s="219"/>
      <c r="P446" s="219"/>
      <c r="Q446" s="219"/>
      <c r="R446" s="219"/>
    </row>
    <row r="447" spans="1:18" s="58" customFormat="1" x14ac:dyDescent="0.2">
      <c r="A447" s="257"/>
      <c r="B447" s="257"/>
      <c r="C447" s="257"/>
      <c r="D447" s="257"/>
      <c r="E447" s="257" t="s">
        <v>30</v>
      </c>
      <c r="F447" s="257" t="s">
        <v>30</v>
      </c>
      <c r="G447" s="257" t="s">
        <v>30</v>
      </c>
      <c r="H447" s="258"/>
      <c r="I447" s="259">
        <v>38</v>
      </c>
      <c r="J447" s="261" t="s">
        <v>25</v>
      </c>
      <c r="K447" s="284">
        <f>SUM(K448)</f>
        <v>60000</v>
      </c>
      <c r="L447" s="284">
        <v>0</v>
      </c>
      <c r="M447" s="222">
        <f>AVERAGE(L447/K447)*100</f>
        <v>0</v>
      </c>
      <c r="N447" s="212"/>
      <c r="O447" s="219"/>
      <c r="P447" s="219"/>
      <c r="Q447" s="219"/>
      <c r="R447" s="219"/>
    </row>
    <row r="448" spans="1:18" s="58" customFormat="1" x14ac:dyDescent="0.2">
      <c r="A448" s="257">
        <v>1</v>
      </c>
      <c r="B448" s="257"/>
      <c r="C448" s="257"/>
      <c r="D448" s="257"/>
      <c r="E448" s="257" t="s">
        <v>30</v>
      </c>
      <c r="F448" s="257" t="s">
        <v>30</v>
      </c>
      <c r="G448" s="257" t="s">
        <v>30</v>
      </c>
      <c r="H448" s="258"/>
      <c r="I448" s="259">
        <v>381</v>
      </c>
      <c r="J448" s="261" t="s">
        <v>26</v>
      </c>
      <c r="K448" s="260">
        <v>60000</v>
      </c>
      <c r="L448" s="260">
        <v>0</v>
      </c>
      <c r="M448" s="222">
        <f>AVERAGE(L448/K448)*100</f>
        <v>0</v>
      </c>
      <c r="N448" s="212"/>
      <c r="O448" s="219"/>
      <c r="P448" s="219"/>
      <c r="Q448" s="219"/>
      <c r="R448" s="219"/>
    </row>
    <row r="449" spans="1:18" s="4" customFormat="1" x14ac:dyDescent="0.2">
      <c r="A449" s="209"/>
      <c r="B449" s="209"/>
      <c r="C449" s="209"/>
      <c r="D449" s="209"/>
      <c r="E449" s="209"/>
      <c r="F449" s="209"/>
      <c r="G449" s="209"/>
      <c r="H449" s="114"/>
      <c r="I449" s="263" t="s">
        <v>436</v>
      </c>
      <c r="J449" s="264" t="s">
        <v>437</v>
      </c>
      <c r="K449" s="291"/>
      <c r="L449" s="291">
        <v>0</v>
      </c>
      <c r="M449" s="292"/>
      <c r="N449" s="5"/>
      <c r="O449" s="220"/>
      <c r="P449" s="220"/>
      <c r="Q449" s="220"/>
      <c r="R449" s="220"/>
    </row>
    <row r="450" spans="1:18" s="58" customFormat="1" x14ac:dyDescent="0.2">
      <c r="A450" s="252">
        <v>1</v>
      </c>
      <c r="B450" s="252"/>
      <c r="C450" s="252"/>
      <c r="D450" s="252"/>
      <c r="E450" s="252" t="s">
        <v>51</v>
      </c>
      <c r="F450" s="252" t="s">
        <v>51</v>
      </c>
      <c r="G450" s="252" t="s">
        <v>51</v>
      </c>
      <c r="H450" s="253" t="s">
        <v>345</v>
      </c>
      <c r="I450" s="253" t="s">
        <v>213</v>
      </c>
      <c r="J450" s="254" t="s">
        <v>223</v>
      </c>
      <c r="K450" s="255">
        <f>SUM(K451)</f>
        <v>40000</v>
      </c>
      <c r="L450" s="255">
        <f t="shared" ref="L450" si="71">SUM(L451)</f>
        <v>0</v>
      </c>
      <c r="M450" s="256">
        <f>AVERAGE(L450/K450)*100</f>
        <v>0</v>
      </c>
      <c r="N450" s="212"/>
      <c r="O450" s="219"/>
      <c r="P450" s="219"/>
      <c r="Q450" s="219"/>
      <c r="R450" s="219"/>
    </row>
    <row r="451" spans="1:18" s="58" customFormat="1" x14ac:dyDescent="0.2">
      <c r="A451" s="257"/>
      <c r="B451" s="257"/>
      <c r="C451" s="257"/>
      <c r="D451" s="257"/>
      <c r="E451" s="257" t="s">
        <v>30</v>
      </c>
      <c r="F451" s="257" t="s">
        <v>30</v>
      </c>
      <c r="G451" s="257" t="s">
        <v>30</v>
      </c>
      <c r="H451" s="258"/>
      <c r="I451" s="259">
        <v>38</v>
      </c>
      <c r="J451" s="261" t="s">
        <v>25</v>
      </c>
      <c r="K451" s="284">
        <f>SUM(K452)</f>
        <v>40000</v>
      </c>
      <c r="L451" s="284">
        <v>0</v>
      </c>
      <c r="M451" s="222">
        <f>AVERAGE(L451/K451)*100</f>
        <v>0</v>
      </c>
      <c r="N451" s="212"/>
      <c r="O451" s="219"/>
      <c r="P451" s="219"/>
      <c r="Q451" s="219"/>
      <c r="R451" s="219"/>
    </row>
    <row r="452" spans="1:18" s="58" customFormat="1" x14ac:dyDescent="0.2">
      <c r="A452" s="257">
        <v>1</v>
      </c>
      <c r="B452" s="257"/>
      <c r="C452" s="257"/>
      <c r="D452" s="257"/>
      <c r="E452" s="257" t="s">
        <v>30</v>
      </c>
      <c r="F452" s="257" t="s">
        <v>30</v>
      </c>
      <c r="G452" s="257" t="s">
        <v>30</v>
      </c>
      <c r="H452" s="258"/>
      <c r="I452" s="259">
        <v>381</v>
      </c>
      <c r="J452" s="261" t="s">
        <v>26</v>
      </c>
      <c r="K452" s="260">
        <v>40000</v>
      </c>
      <c r="L452" s="260">
        <v>0</v>
      </c>
      <c r="M452" s="222">
        <f>AVERAGE(L452/K452)*100</f>
        <v>0</v>
      </c>
      <c r="N452" s="212"/>
      <c r="O452" s="219"/>
      <c r="P452" s="219"/>
      <c r="Q452" s="219"/>
      <c r="R452" s="219"/>
    </row>
    <row r="453" spans="1:18" s="4" customFormat="1" x14ac:dyDescent="0.2">
      <c r="A453" s="209"/>
      <c r="B453" s="209"/>
      <c r="C453" s="209"/>
      <c r="D453" s="209"/>
      <c r="E453" s="209"/>
      <c r="F453" s="209"/>
      <c r="G453" s="209"/>
      <c r="H453" s="114"/>
      <c r="I453" s="263" t="s">
        <v>436</v>
      </c>
      <c r="J453" s="264" t="s">
        <v>437</v>
      </c>
      <c r="K453" s="291"/>
      <c r="L453" s="291">
        <v>0</v>
      </c>
      <c r="M453" s="292"/>
      <c r="N453" s="5"/>
      <c r="O453" s="220"/>
      <c r="P453" s="220"/>
      <c r="Q453" s="220"/>
      <c r="R453" s="220"/>
    </row>
    <row r="454" spans="1:18" s="58" customFormat="1" x14ac:dyDescent="0.2">
      <c r="A454" s="252">
        <v>1</v>
      </c>
      <c r="B454" s="252"/>
      <c r="C454" s="252"/>
      <c r="D454" s="252"/>
      <c r="E454" s="252" t="s">
        <v>51</v>
      </c>
      <c r="F454" s="252" t="s">
        <v>51</v>
      </c>
      <c r="G454" s="252" t="s">
        <v>51</v>
      </c>
      <c r="H454" s="253" t="s">
        <v>345</v>
      </c>
      <c r="I454" s="253" t="s">
        <v>224</v>
      </c>
      <c r="J454" s="254" t="s">
        <v>225</v>
      </c>
      <c r="K454" s="255">
        <f>SUM(K455)</f>
        <v>30000</v>
      </c>
      <c r="L454" s="255">
        <f t="shared" ref="L454" si="72">SUM(L455)</f>
        <v>0</v>
      </c>
      <c r="M454" s="256">
        <f>AVERAGE(L454/K454)*100</f>
        <v>0</v>
      </c>
      <c r="N454" s="212"/>
      <c r="O454" s="219"/>
      <c r="P454" s="219"/>
      <c r="Q454" s="219"/>
      <c r="R454" s="219"/>
    </row>
    <row r="455" spans="1:18" s="58" customFormat="1" x14ac:dyDescent="0.2">
      <c r="A455" s="257"/>
      <c r="B455" s="257"/>
      <c r="C455" s="257"/>
      <c r="D455" s="257"/>
      <c r="E455" s="257" t="s">
        <v>30</v>
      </c>
      <c r="F455" s="257" t="s">
        <v>30</v>
      </c>
      <c r="G455" s="257" t="s">
        <v>30</v>
      </c>
      <c r="H455" s="258"/>
      <c r="I455" s="259">
        <v>38</v>
      </c>
      <c r="J455" s="261" t="s">
        <v>25</v>
      </c>
      <c r="K455" s="284">
        <f>SUM(K456)</f>
        <v>30000</v>
      </c>
      <c r="L455" s="284">
        <v>0</v>
      </c>
      <c r="M455" s="222">
        <f>AVERAGE(L455/K455)*100</f>
        <v>0</v>
      </c>
      <c r="N455" s="212"/>
      <c r="O455" s="219"/>
      <c r="P455" s="219"/>
      <c r="Q455" s="219"/>
      <c r="R455" s="219"/>
    </row>
    <row r="456" spans="1:18" s="58" customFormat="1" x14ac:dyDescent="0.2">
      <c r="A456" s="257">
        <v>1</v>
      </c>
      <c r="B456" s="257"/>
      <c r="C456" s="257"/>
      <c r="D456" s="257"/>
      <c r="E456" s="257" t="s">
        <v>30</v>
      </c>
      <c r="F456" s="257" t="s">
        <v>30</v>
      </c>
      <c r="G456" s="257" t="s">
        <v>30</v>
      </c>
      <c r="H456" s="258"/>
      <c r="I456" s="259">
        <v>381</v>
      </c>
      <c r="J456" s="261" t="s">
        <v>26</v>
      </c>
      <c r="K456" s="260">
        <v>30000</v>
      </c>
      <c r="L456" s="260">
        <v>0</v>
      </c>
      <c r="M456" s="222">
        <f>AVERAGE(L456/K456)*100</f>
        <v>0</v>
      </c>
      <c r="N456" s="212"/>
      <c r="O456" s="219"/>
      <c r="P456" s="219"/>
      <c r="Q456" s="219"/>
      <c r="R456" s="219"/>
    </row>
    <row r="457" spans="1:18" s="4" customFormat="1" x14ac:dyDescent="0.2">
      <c r="A457" s="209"/>
      <c r="B457" s="209"/>
      <c r="C457" s="209"/>
      <c r="D457" s="209"/>
      <c r="E457" s="209"/>
      <c r="F457" s="209"/>
      <c r="G457" s="209"/>
      <c r="H457" s="114"/>
      <c r="I457" s="263" t="s">
        <v>436</v>
      </c>
      <c r="J457" s="264" t="s">
        <v>437</v>
      </c>
      <c r="K457" s="291"/>
      <c r="L457" s="291">
        <v>0</v>
      </c>
      <c r="M457" s="292"/>
      <c r="N457" s="5"/>
      <c r="O457" s="220"/>
      <c r="P457" s="220"/>
      <c r="Q457" s="220"/>
      <c r="R457" s="220"/>
    </row>
    <row r="458" spans="1:18" s="58" customFormat="1" x14ac:dyDescent="0.2">
      <c r="A458" s="252">
        <v>1</v>
      </c>
      <c r="B458" s="252"/>
      <c r="C458" s="252"/>
      <c r="D458" s="252"/>
      <c r="E458" s="252" t="s">
        <v>51</v>
      </c>
      <c r="F458" s="252" t="s">
        <v>51</v>
      </c>
      <c r="G458" s="252" t="s">
        <v>51</v>
      </c>
      <c r="H458" s="253" t="s">
        <v>109</v>
      </c>
      <c r="I458" s="253" t="s">
        <v>226</v>
      </c>
      <c r="J458" s="254" t="s">
        <v>227</v>
      </c>
      <c r="K458" s="255">
        <f t="shared" ref="K458:L458" si="73">SUM(K459+K462)</f>
        <v>300000</v>
      </c>
      <c r="L458" s="255">
        <f t="shared" si="73"/>
        <v>0</v>
      </c>
      <c r="M458" s="256">
        <f>AVERAGE(L458/K458)*100</f>
        <v>0</v>
      </c>
      <c r="N458" s="212"/>
      <c r="O458" s="219"/>
      <c r="P458" s="219"/>
      <c r="Q458" s="219"/>
      <c r="R458" s="219"/>
    </row>
    <row r="459" spans="1:18" s="58" customFormat="1" x14ac:dyDescent="0.2">
      <c r="A459" s="283"/>
      <c r="B459" s="283"/>
      <c r="C459" s="283"/>
      <c r="D459" s="283"/>
      <c r="E459" s="283"/>
      <c r="F459" s="283"/>
      <c r="G459" s="283"/>
      <c r="H459" s="258"/>
      <c r="I459" s="258" t="s">
        <v>339</v>
      </c>
      <c r="J459" s="261" t="s">
        <v>13</v>
      </c>
      <c r="K459" s="284">
        <f t="shared" ref="K459" si="74">SUM(K460)</f>
        <v>100000</v>
      </c>
      <c r="L459" s="284">
        <v>0</v>
      </c>
      <c r="M459" s="222">
        <f>AVERAGE(L459/K459)*100</f>
        <v>0</v>
      </c>
      <c r="N459" s="212"/>
      <c r="O459" s="219"/>
      <c r="P459" s="219"/>
      <c r="Q459" s="219"/>
      <c r="R459" s="219"/>
    </row>
    <row r="460" spans="1:18" s="58" customFormat="1" x14ac:dyDescent="0.2">
      <c r="A460" s="283">
        <v>1</v>
      </c>
      <c r="B460" s="283"/>
      <c r="C460" s="283"/>
      <c r="D460" s="283"/>
      <c r="E460" s="283"/>
      <c r="F460" s="283"/>
      <c r="G460" s="283"/>
      <c r="H460" s="258"/>
      <c r="I460" s="258" t="s">
        <v>362</v>
      </c>
      <c r="J460" s="261" t="s">
        <v>16</v>
      </c>
      <c r="K460" s="284">
        <v>100000</v>
      </c>
      <c r="L460" s="284">
        <v>0</v>
      </c>
      <c r="M460" s="222">
        <f>AVERAGE(L460/K460)*100</f>
        <v>0</v>
      </c>
      <c r="N460" s="212"/>
      <c r="O460" s="219"/>
      <c r="P460" s="219"/>
      <c r="Q460" s="219"/>
      <c r="R460" s="219"/>
    </row>
    <row r="461" spans="1:18" s="4" customFormat="1" x14ac:dyDescent="0.2">
      <c r="A461" s="285"/>
      <c r="B461" s="285"/>
      <c r="C461" s="285"/>
      <c r="D461" s="285"/>
      <c r="E461" s="285"/>
      <c r="F461" s="285"/>
      <c r="G461" s="285"/>
      <c r="H461" s="114"/>
      <c r="I461" s="263" t="s">
        <v>450</v>
      </c>
      <c r="J461" s="264" t="s">
        <v>451</v>
      </c>
      <c r="K461" s="286"/>
      <c r="L461" s="286">
        <v>0</v>
      </c>
      <c r="M461" s="287"/>
      <c r="N461" s="5"/>
      <c r="O461" s="220"/>
      <c r="P461" s="220"/>
      <c r="Q461" s="220"/>
      <c r="R461" s="220"/>
    </row>
    <row r="462" spans="1:18" s="58" customFormat="1" x14ac:dyDescent="0.2">
      <c r="A462" s="257"/>
      <c r="B462" s="257"/>
      <c r="C462" s="257"/>
      <c r="D462" s="257"/>
      <c r="E462" s="257" t="s">
        <v>30</v>
      </c>
      <c r="F462" s="257" t="s">
        <v>30</v>
      </c>
      <c r="G462" s="257" t="s">
        <v>30</v>
      </c>
      <c r="H462" s="258"/>
      <c r="I462" s="259">
        <v>38</v>
      </c>
      <c r="J462" s="261" t="s">
        <v>25</v>
      </c>
      <c r="K462" s="284">
        <f>SUM(K463)</f>
        <v>200000</v>
      </c>
      <c r="L462" s="284">
        <v>0</v>
      </c>
      <c r="M462" s="222">
        <f>AVERAGE(L462/K462)*100</f>
        <v>0</v>
      </c>
      <c r="N462" s="212"/>
      <c r="O462" s="219"/>
      <c r="P462" s="219"/>
      <c r="Q462" s="219"/>
      <c r="R462" s="219"/>
    </row>
    <row r="463" spans="1:18" s="58" customFormat="1" x14ac:dyDescent="0.2">
      <c r="A463" s="257">
        <v>1</v>
      </c>
      <c r="B463" s="257"/>
      <c r="C463" s="257"/>
      <c r="D463" s="257"/>
      <c r="E463" s="257" t="s">
        <v>30</v>
      </c>
      <c r="F463" s="257" t="s">
        <v>30</v>
      </c>
      <c r="G463" s="257" t="s">
        <v>30</v>
      </c>
      <c r="H463" s="258"/>
      <c r="I463" s="259">
        <v>381</v>
      </c>
      <c r="J463" s="261" t="s">
        <v>26</v>
      </c>
      <c r="K463" s="260">
        <v>200000</v>
      </c>
      <c r="L463" s="260">
        <v>0</v>
      </c>
      <c r="M463" s="222">
        <f>AVERAGE(L463/K463)*100</f>
        <v>0</v>
      </c>
      <c r="N463" s="212"/>
      <c r="O463" s="219"/>
      <c r="P463" s="219"/>
      <c r="Q463" s="219"/>
      <c r="R463" s="219"/>
    </row>
    <row r="464" spans="1:18" s="4" customFormat="1" x14ac:dyDescent="0.2">
      <c r="A464" s="209"/>
      <c r="B464" s="209"/>
      <c r="C464" s="209"/>
      <c r="D464" s="209"/>
      <c r="E464" s="209"/>
      <c r="F464" s="209"/>
      <c r="G464" s="209"/>
      <c r="H464" s="114"/>
      <c r="I464" s="263" t="s">
        <v>436</v>
      </c>
      <c r="J464" s="264" t="s">
        <v>437</v>
      </c>
      <c r="K464" s="291"/>
      <c r="L464" s="291">
        <v>0</v>
      </c>
      <c r="M464" s="292"/>
      <c r="N464" s="5"/>
      <c r="O464" s="220"/>
      <c r="P464" s="220"/>
      <c r="Q464" s="220"/>
      <c r="R464" s="220"/>
    </row>
    <row r="465" spans="1:18" s="58" customFormat="1" x14ac:dyDescent="0.2">
      <c r="A465" s="268">
        <v>1</v>
      </c>
      <c r="B465" s="268"/>
      <c r="C465" s="268"/>
      <c r="D465" s="268"/>
      <c r="E465" s="268" t="s">
        <v>51</v>
      </c>
      <c r="F465" s="268" t="s">
        <v>51</v>
      </c>
      <c r="G465" s="268" t="s">
        <v>51</v>
      </c>
      <c r="H465" s="269"/>
      <c r="I465" s="269" t="s">
        <v>228</v>
      </c>
      <c r="J465" s="271" t="s">
        <v>229</v>
      </c>
      <c r="K465" s="272">
        <f t="shared" ref="K465:L466" si="75">SUM(K466)</f>
        <v>20000</v>
      </c>
      <c r="L465" s="272">
        <f t="shared" si="75"/>
        <v>0</v>
      </c>
      <c r="M465" s="251">
        <f>AVERAGE(L465/K465)*100</f>
        <v>0</v>
      </c>
      <c r="N465" s="212"/>
      <c r="O465" s="219"/>
      <c r="P465" s="219"/>
      <c r="Q465" s="219"/>
      <c r="R465" s="219"/>
    </row>
    <row r="466" spans="1:18" s="58" customFormat="1" x14ac:dyDescent="0.2">
      <c r="A466" s="252">
        <v>1</v>
      </c>
      <c r="B466" s="252"/>
      <c r="C466" s="252"/>
      <c r="D466" s="252"/>
      <c r="E466" s="252" t="s">
        <v>51</v>
      </c>
      <c r="F466" s="252" t="s">
        <v>51</v>
      </c>
      <c r="G466" s="252" t="s">
        <v>51</v>
      </c>
      <c r="H466" s="253" t="s">
        <v>109</v>
      </c>
      <c r="I466" s="253" t="s">
        <v>230</v>
      </c>
      <c r="J466" s="254" t="s">
        <v>231</v>
      </c>
      <c r="K466" s="255">
        <f t="shared" si="75"/>
        <v>20000</v>
      </c>
      <c r="L466" s="255">
        <f t="shared" si="75"/>
        <v>0</v>
      </c>
      <c r="M466" s="256">
        <f>AVERAGE(L466/K466)*100</f>
        <v>0</v>
      </c>
      <c r="N466" s="212"/>
      <c r="O466" s="219"/>
      <c r="P466" s="219"/>
      <c r="Q466" s="219"/>
      <c r="R466" s="219"/>
    </row>
    <row r="467" spans="1:18" s="58" customFormat="1" x14ac:dyDescent="0.2">
      <c r="A467" s="257"/>
      <c r="B467" s="257"/>
      <c r="C467" s="257"/>
      <c r="D467" s="257"/>
      <c r="E467" s="257" t="s">
        <v>30</v>
      </c>
      <c r="F467" s="257" t="s">
        <v>30</v>
      </c>
      <c r="G467" s="257" t="s">
        <v>30</v>
      </c>
      <c r="H467" s="258"/>
      <c r="I467" s="259">
        <v>38</v>
      </c>
      <c r="J467" s="261" t="s">
        <v>25</v>
      </c>
      <c r="K467" s="284">
        <f>SUM(K468)</f>
        <v>20000</v>
      </c>
      <c r="L467" s="284">
        <v>0</v>
      </c>
      <c r="M467" s="222">
        <f>AVERAGE(L467/K467)*100</f>
        <v>0</v>
      </c>
      <c r="N467" s="212"/>
      <c r="O467" s="219"/>
      <c r="P467" s="219"/>
      <c r="Q467" s="219"/>
      <c r="R467" s="219"/>
    </row>
    <row r="468" spans="1:18" s="58" customFormat="1" x14ac:dyDescent="0.2">
      <c r="A468" s="257">
        <v>1</v>
      </c>
      <c r="B468" s="257"/>
      <c r="C468" s="257"/>
      <c r="D468" s="257"/>
      <c r="E468" s="257" t="s">
        <v>30</v>
      </c>
      <c r="F468" s="257" t="s">
        <v>30</v>
      </c>
      <c r="G468" s="257" t="s">
        <v>30</v>
      </c>
      <c r="H468" s="258"/>
      <c r="I468" s="259">
        <v>381</v>
      </c>
      <c r="J468" s="261" t="s">
        <v>26</v>
      </c>
      <c r="K468" s="260">
        <v>20000</v>
      </c>
      <c r="L468" s="260">
        <v>0</v>
      </c>
      <c r="M468" s="222">
        <f>AVERAGE(L468/K468)*100</f>
        <v>0</v>
      </c>
      <c r="N468" s="212"/>
      <c r="O468" s="219"/>
      <c r="P468" s="219"/>
      <c r="Q468" s="219"/>
      <c r="R468" s="219"/>
    </row>
    <row r="469" spans="1:18" s="4" customFormat="1" x14ac:dyDescent="0.2">
      <c r="A469" s="209"/>
      <c r="B469" s="209"/>
      <c r="C469" s="209"/>
      <c r="D469" s="209"/>
      <c r="E469" s="209"/>
      <c r="F469" s="209"/>
      <c r="G469" s="209"/>
      <c r="H469" s="114"/>
      <c r="I469" s="263" t="s">
        <v>436</v>
      </c>
      <c r="J469" s="264" t="s">
        <v>437</v>
      </c>
      <c r="K469" s="291"/>
      <c r="L469" s="291">
        <v>0</v>
      </c>
      <c r="M469" s="292"/>
      <c r="N469" s="5"/>
      <c r="O469" s="220"/>
      <c r="P469" s="220"/>
      <c r="Q469" s="220"/>
      <c r="R469" s="220"/>
    </row>
    <row r="470" spans="1:18" s="58" customFormat="1" x14ac:dyDescent="0.2">
      <c r="A470" s="240">
        <v>1</v>
      </c>
      <c r="B470" s="240">
        <v>2</v>
      </c>
      <c r="C470" s="240">
        <v>3</v>
      </c>
      <c r="D470" s="240">
        <v>4</v>
      </c>
      <c r="E470" s="240" t="s">
        <v>51</v>
      </c>
      <c r="F470" s="240" t="s">
        <v>51</v>
      </c>
      <c r="G470" s="240" t="s">
        <v>51</v>
      </c>
      <c r="H470" s="241" t="s">
        <v>106</v>
      </c>
      <c r="I470" s="242" t="s">
        <v>232</v>
      </c>
      <c r="J470" s="243"/>
      <c r="K470" s="244">
        <f>SUM(K471)</f>
        <v>530000</v>
      </c>
      <c r="L470" s="244">
        <f t="shared" ref="L470" si="76">SUM(L471)</f>
        <v>269378.26</v>
      </c>
      <c r="M470" s="245">
        <f>AVERAGE(L470/K470)*100</f>
        <v>50.826086792452827</v>
      </c>
      <c r="N470" s="212"/>
      <c r="O470" s="219"/>
      <c r="P470" s="219"/>
      <c r="Q470" s="219"/>
      <c r="R470" s="219"/>
    </row>
    <row r="471" spans="1:18" s="59" customFormat="1" x14ac:dyDescent="0.2">
      <c r="A471" s="252">
        <v>1</v>
      </c>
      <c r="B471" s="252">
        <v>2</v>
      </c>
      <c r="C471" s="252">
        <v>3</v>
      </c>
      <c r="D471" s="252">
        <v>4</v>
      </c>
      <c r="E471" s="252" t="s">
        <v>51</v>
      </c>
      <c r="F471" s="252" t="s">
        <v>51</v>
      </c>
      <c r="G471" s="252" t="s">
        <v>51</v>
      </c>
      <c r="H471" s="253" t="s">
        <v>109</v>
      </c>
      <c r="I471" s="253" t="s">
        <v>233</v>
      </c>
      <c r="J471" s="254" t="s">
        <v>234</v>
      </c>
      <c r="K471" s="255">
        <f>SUM(K472+K479+K493+K497)</f>
        <v>530000</v>
      </c>
      <c r="L471" s="255">
        <f>SUM(L472+L479+L493+L497)</f>
        <v>269378.26</v>
      </c>
      <c r="M471" s="256">
        <f>AVERAGE(L471/K471)*100</f>
        <v>50.826086792452827</v>
      </c>
      <c r="N471" s="224"/>
      <c r="O471" s="218"/>
      <c r="P471" s="218"/>
      <c r="Q471" s="218"/>
      <c r="R471" s="218"/>
    </row>
    <row r="472" spans="1:18" s="59" customFormat="1" x14ac:dyDescent="0.2">
      <c r="A472" s="283"/>
      <c r="B472" s="283"/>
      <c r="C472" s="283"/>
      <c r="D472" s="283"/>
      <c r="E472" s="283"/>
      <c r="F472" s="283"/>
      <c r="G472" s="283"/>
      <c r="H472" s="258"/>
      <c r="I472" s="258" t="s">
        <v>338</v>
      </c>
      <c r="J472" s="261" t="s">
        <v>9</v>
      </c>
      <c r="K472" s="284">
        <f>SUM(K473:K477)</f>
        <v>292000</v>
      </c>
      <c r="L472" s="300">
        <f>SUM(L473+L475+L477)</f>
        <v>153332.47999999998</v>
      </c>
      <c r="M472" s="222">
        <f>AVERAGE(L472/K472)*100</f>
        <v>52.511123287671225</v>
      </c>
      <c r="N472" s="224"/>
      <c r="O472" s="218"/>
      <c r="P472" s="218"/>
      <c r="Q472" s="218"/>
      <c r="R472" s="218"/>
    </row>
    <row r="473" spans="1:18" s="59" customFormat="1" x14ac:dyDescent="0.2">
      <c r="A473" s="283">
        <v>1</v>
      </c>
      <c r="B473" s="283"/>
      <c r="C473" s="283"/>
      <c r="D473" s="283"/>
      <c r="E473" s="283"/>
      <c r="F473" s="283"/>
      <c r="G473" s="283"/>
      <c r="H473" s="258"/>
      <c r="I473" s="258" t="s">
        <v>357</v>
      </c>
      <c r="J473" s="261" t="s">
        <v>10</v>
      </c>
      <c r="K473" s="260">
        <v>245000</v>
      </c>
      <c r="L473" s="293">
        <f>SUM(L474)</f>
        <v>127324.04</v>
      </c>
      <c r="M473" s="221">
        <f>AVERAGE(L473/K473)*100</f>
        <v>51.968995918367341</v>
      </c>
      <c r="N473" s="224"/>
      <c r="O473" s="218"/>
      <c r="P473" s="218"/>
      <c r="Q473" s="218"/>
      <c r="R473" s="218"/>
    </row>
    <row r="474" spans="1:18" s="6" customFormat="1" x14ac:dyDescent="0.2">
      <c r="A474" s="285"/>
      <c r="B474" s="285"/>
      <c r="C474" s="285"/>
      <c r="D474" s="285"/>
      <c r="E474" s="285"/>
      <c r="F474" s="285"/>
      <c r="G474" s="285"/>
      <c r="H474" s="114"/>
      <c r="I474" s="263" t="s">
        <v>444</v>
      </c>
      <c r="J474" s="264" t="s">
        <v>445</v>
      </c>
      <c r="K474" s="291"/>
      <c r="L474" s="345">
        <v>127324.04</v>
      </c>
      <c r="M474" s="346"/>
      <c r="N474" s="360"/>
      <c r="O474" s="361"/>
      <c r="P474" s="361"/>
      <c r="Q474" s="361"/>
      <c r="R474" s="361"/>
    </row>
    <row r="475" spans="1:18" s="59" customFormat="1" x14ac:dyDescent="0.2">
      <c r="A475" s="283">
        <v>1</v>
      </c>
      <c r="B475" s="283"/>
      <c r="C475" s="283"/>
      <c r="D475" s="283"/>
      <c r="E475" s="283"/>
      <c r="F475" s="283"/>
      <c r="G475" s="283"/>
      <c r="H475" s="258"/>
      <c r="I475" s="258" t="s">
        <v>358</v>
      </c>
      <c r="J475" s="261" t="s">
        <v>11</v>
      </c>
      <c r="K475" s="260">
        <v>5000</v>
      </c>
      <c r="L475" s="293">
        <f>SUM(L476)</f>
        <v>5000</v>
      </c>
      <c r="M475" s="221">
        <f>AVERAGE(L475/K475)*100</f>
        <v>100</v>
      </c>
      <c r="N475" s="224"/>
      <c r="O475" s="218"/>
      <c r="P475" s="218"/>
      <c r="Q475" s="218"/>
      <c r="R475" s="218"/>
    </row>
    <row r="476" spans="1:18" s="6" customFormat="1" x14ac:dyDescent="0.2">
      <c r="A476" s="285"/>
      <c r="B476" s="285"/>
      <c r="C476" s="285"/>
      <c r="D476" s="285"/>
      <c r="E476" s="285"/>
      <c r="F476" s="285"/>
      <c r="G476" s="285"/>
      <c r="H476" s="114"/>
      <c r="I476" s="263" t="s">
        <v>456</v>
      </c>
      <c r="J476" s="264" t="s">
        <v>457</v>
      </c>
      <c r="K476" s="291"/>
      <c r="L476" s="345">
        <v>5000</v>
      </c>
      <c r="M476" s="346"/>
      <c r="N476" s="360"/>
      <c r="O476" s="361"/>
      <c r="P476" s="361"/>
      <c r="Q476" s="361"/>
      <c r="R476" s="361"/>
    </row>
    <row r="477" spans="1:18" s="59" customFormat="1" x14ac:dyDescent="0.2">
      <c r="A477" s="283">
        <v>1</v>
      </c>
      <c r="B477" s="283"/>
      <c r="C477" s="283"/>
      <c r="D477" s="283"/>
      <c r="E477" s="283"/>
      <c r="F477" s="283"/>
      <c r="G477" s="283"/>
      <c r="H477" s="258"/>
      <c r="I477" s="258" t="s">
        <v>359</v>
      </c>
      <c r="J477" s="261" t="s">
        <v>12</v>
      </c>
      <c r="K477" s="260">
        <v>42000</v>
      </c>
      <c r="L477" s="293">
        <f>SUM(L478)</f>
        <v>21008.44</v>
      </c>
      <c r="M477" s="221">
        <f>AVERAGE(L477/K477)*100</f>
        <v>50.02009523809523</v>
      </c>
      <c r="N477" s="224"/>
      <c r="O477" s="218"/>
      <c r="P477" s="218"/>
      <c r="Q477" s="218"/>
      <c r="R477" s="218"/>
    </row>
    <row r="478" spans="1:18" s="6" customFormat="1" x14ac:dyDescent="0.2">
      <c r="A478" s="285"/>
      <c r="B478" s="285"/>
      <c r="C478" s="285"/>
      <c r="D478" s="285"/>
      <c r="E478" s="285"/>
      <c r="F478" s="285"/>
      <c r="G478" s="285"/>
      <c r="H478" s="114"/>
      <c r="I478" s="263" t="s">
        <v>446</v>
      </c>
      <c r="J478" s="264" t="s">
        <v>447</v>
      </c>
      <c r="K478" s="291"/>
      <c r="L478" s="345">
        <v>21008.44</v>
      </c>
      <c r="M478" s="346"/>
      <c r="N478" s="360"/>
      <c r="O478" s="361"/>
      <c r="P478" s="361"/>
      <c r="Q478" s="361"/>
      <c r="R478" s="361"/>
    </row>
    <row r="479" spans="1:18" s="59" customFormat="1" x14ac:dyDescent="0.2">
      <c r="A479" s="283"/>
      <c r="B479" s="283"/>
      <c r="C479" s="283"/>
      <c r="D479" s="283"/>
      <c r="E479" s="283"/>
      <c r="F479" s="283"/>
      <c r="G479" s="283"/>
      <c r="H479" s="258"/>
      <c r="I479" s="258" t="s">
        <v>339</v>
      </c>
      <c r="J479" s="261" t="s">
        <v>13</v>
      </c>
      <c r="K479" s="284">
        <f>SUM(K480:K491)</f>
        <v>140900</v>
      </c>
      <c r="L479" s="300">
        <f>SUM(L480+L482+L485+L491)</f>
        <v>53119.81</v>
      </c>
      <c r="M479" s="221">
        <f>AVERAGE(L479/K479)*100</f>
        <v>37.700361958836055</v>
      </c>
      <c r="N479" s="224"/>
      <c r="O479" s="218"/>
      <c r="P479" s="218"/>
      <c r="Q479" s="218"/>
      <c r="R479" s="218"/>
    </row>
    <row r="480" spans="1:18" s="59" customFormat="1" x14ac:dyDescent="0.2">
      <c r="A480" s="283">
        <v>1</v>
      </c>
      <c r="B480" s="283"/>
      <c r="C480" s="283"/>
      <c r="D480" s="283"/>
      <c r="E480" s="283"/>
      <c r="F480" s="283"/>
      <c r="G480" s="283"/>
      <c r="H480" s="258"/>
      <c r="I480" s="258" t="s">
        <v>360</v>
      </c>
      <c r="J480" s="261" t="s">
        <v>14</v>
      </c>
      <c r="K480" s="260">
        <v>38200</v>
      </c>
      <c r="L480" s="293">
        <f>SUM(L481:L481)</f>
        <v>16004</v>
      </c>
      <c r="M480" s="221">
        <f>AVERAGE(L480/K480)*100</f>
        <v>41.895287958115183</v>
      </c>
      <c r="N480" s="224"/>
      <c r="O480" s="218"/>
      <c r="P480" s="218"/>
      <c r="Q480" s="218"/>
      <c r="R480" s="218"/>
    </row>
    <row r="481" spans="1:18" s="6" customFormat="1" x14ac:dyDescent="0.2">
      <c r="A481" s="285"/>
      <c r="B481" s="285"/>
      <c r="C481" s="285"/>
      <c r="D481" s="285"/>
      <c r="E481" s="285"/>
      <c r="F481" s="285"/>
      <c r="G481" s="285"/>
      <c r="H481" s="114"/>
      <c r="I481" s="263" t="s">
        <v>460</v>
      </c>
      <c r="J481" s="264" t="s">
        <v>461</v>
      </c>
      <c r="K481" s="291"/>
      <c r="L481" s="345">
        <v>16004</v>
      </c>
      <c r="M481" s="346"/>
      <c r="N481" s="360"/>
      <c r="O481" s="361"/>
      <c r="P481" s="361"/>
      <c r="Q481" s="361"/>
      <c r="R481" s="361"/>
    </row>
    <row r="482" spans="1:18" s="59" customFormat="1" x14ac:dyDescent="0.2">
      <c r="A482" s="283">
        <v>1</v>
      </c>
      <c r="B482" s="283"/>
      <c r="C482" s="283"/>
      <c r="D482" s="283"/>
      <c r="E482" s="283"/>
      <c r="F482" s="283"/>
      <c r="G482" s="283"/>
      <c r="H482" s="258"/>
      <c r="I482" s="258" t="s">
        <v>361</v>
      </c>
      <c r="J482" s="261" t="s">
        <v>15</v>
      </c>
      <c r="K482" s="260">
        <v>49150</v>
      </c>
      <c r="L482" s="293">
        <f>SUM(L483:L484)</f>
        <v>16477.03</v>
      </c>
      <c r="M482" s="221">
        <f>AVERAGE(L482/K482)*100</f>
        <v>33.52396744659206</v>
      </c>
      <c r="N482" s="224"/>
      <c r="O482" s="218"/>
      <c r="P482" s="218"/>
      <c r="Q482" s="218"/>
      <c r="R482" s="218"/>
    </row>
    <row r="483" spans="1:18" s="6" customFormat="1" x14ac:dyDescent="0.2">
      <c r="A483" s="285"/>
      <c r="B483" s="285"/>
      <c r="C483" s="285"/>
      <c r="D483" s="285"/>
      <c r="E483" s="285"/>
      <c r="F483" s="285"/>
      <c r="G483" s="285"/>
      <c r="H483" s="114"/>
      <c r="I483" s="263" t="s">
        <v>440</v>
      </c>
      <c r="J483" s="264" t="s">
        <v>441</v>
      </c>
      <c r="K483" s="291"/>
      <c r="L483" s="345">
        <v>8004.42</v>
      </c>
      <c r="M483" s="346"/>
      <c r="N483" s="360"/>
      <c r="O483" s="361"/>
      <c r="P483" s="361"/>
      <c r="Q483" s="361"/>
      <c r="R483" s="361"/>
    </row>
    <row r="484" spans="1:18" s="6" customFormat="1" x14ac:dyDescent="0.2">
      <c r="A484" s="285"/>
      <c r="B484" s="285"/>
      <c r="C484" s="285"/>
      <c r="D484" s="285"/>
      <c r="E484" s="285"/>
      <c r="F484" s="285"/>
      <c r="G484" s="285"/>
      <c r="H484" s="114"/>
      <c r="I484" s="263" t="s">
        <v>464</v>
      </c>
      <c r="J484" s="264" t="s">
        <v>465</v>
      </c>
      <c r="K484" s="291"/>
      <c r="L484" s="345">
        <v>8472.61</v>
      </c>
      <c r="M484" s="346"/>
      <c r="N484" s="360"/>
      <c r="O484" s="361"/>
      <c r="P484" s="361"/>
      <c r="Q484" s="361"/>
      <c r="R484" s="361"/>
    </row>
    <row r="485" spans="1:18" s="59" customFormat="1" x14ac:dyDescent="0.2">
      <c r="A485" s="283">
        <v>1</v>
      </c>
      <c r="B485" s="283">
        <v>2</v>
      </c>
      <c r="C485" s="283"/>
      <c r="D485" s="283"/>
      <c r="E485" s="283"/>
      <c r="F485" s="283"/>
      <c r="G485" s="283"/>
      <c r="H485" s="258"/>
      <c r="I485" s="258" t="s">
        <v>362</v>
      </c>
      <c r="J485" s="261" t="s">
        <v>16</v>
      </c>
      <c r="K485" s="260">
        <v>52000</v>
      </c>
      <c r="L485" s="293">
        <f>SUM(L486:L490)</f>
        <v>20358.78</v>
      </c>
      <c r="M485" s="221">
        <f>AVERAGE(L485/K485)*100</f>
        <v>39.151499999999999</v>
      </c>
      <c r="N485" s="224"/>
      <c r="O485" s="218"/>
      <c r="P485" s="218"/>
      <c r="Q485" s="218"/>
      <c r="R485" s="218"/>
    </row>
    <row r="486" spans="1:18" s="6" customFormat="1" x14ac:dyDescent="0.2">
      <c r="A486" s="285"/>
      <c r="B486" s="285"/>
      <c r="C486" s="285"/>
      <c r="D486" s="285"/>
      <c r="E486" s="285"/>
      <c r="F486" s="285"/>
      <c r="G486" s="285"/>
      <c r="H486" s="114"/>
      <c r="I486" s="263" t="s">
        <v>470</v>
      </c>
      <c r="J486" s="264" t="s">
        <v>471</v>
      </c>
      <c r="K486" s="291"/>
      <c r="L486" s="345">
        <v>2794.14</v>
      </c>
      <c r="M486" s="346"/>
      <c r="N486" s="360"/>
      <c r="O486" s="361"/>
      <c r="P486" s="361"/>
      <c r="Q486" s="361"/>
      <c r="R486" s="361"/>
    </row>
    <row r="487" spans="1:18" s="6" customFormat="1" x14ac:dyDescent="0.2">
      <c r="A487" s="285"/>
      <c r="B487" s="285"/>
      <c r="C487" s="285"/>
      <c r="D487" s="285"/>
      <c r="E487" s="285"/>
      <c r="F487" s="285"/>
      <c r="G487" s="285"/>
      <c r="H487" s="114"/>
      <c r="I487" s="263" t="s">
        <v>442</v>
      </c>
      <c r="J487" s="264" t="s">
        <v>443</v>
      </c>
      <c r="K487" s="291"/>
      <c r="L487" s="345">
        <v>800</v>
      </c>
      <c r="M487" s="346"/>
      <c r="N487" s="360"/>
      <c r="O487" s="361"/>
      <c r="P487" s="361"/>
      <c r="Q487" s="361"/>
      <c r="R487" s="361"/>
    </row>
    <row r="488" spans="1:18" s="6" customFormat="1" x14ac:dyDescent="0.2">
      <c r="A488" s="285"/>
      <c r="B488" s="285"/>
      <c r="C488" s="285"/>
      <c r="D488" s="285"/>
      <c r="E488" s="285"/>
      <c r="F488" s="285"/>
      <c r="G488" s="285"/>
      <c r="H488" s="114"/>
      <c r="I488" s="263" t="s">
        <v>474</v>
      </c>
      <c r="J488" s="264" t="s">
        <v>475</v>
      </c>
      <c r="K488" s="291"/>
      <c r="L488" s="345">
        <v>267.08</v>
      </c>
      <c r="M488" s="346"/>
      <c r="N488" s="360"/>
      <c r="O488" s="361"/>
      <c r="P488" s="361"/>
      <c r="Q488" s="361"/>
      <c r="R488" s="361"/>
    </row>
    <row r="489" spans="1:18" s="6" customFormat="1" x14ac:dyDescent="0.2">
      <c r="A489" s="285"/>
      <c r="B489" s="285"/>
      <c r="C489" s="285"/>
      <c r="D489" s="285"/>
      <c r="E489" s="285"/>
      <c r="F489" s="285"/>
      <c r="G489" s="285"/>
      <c r="H489" s="114"/>
      <c r="I489" s="263" t="s">
        <v>478</v>
      </c>
      <c r="J489" s="264" t="s">
        <v>479</v>
      </c>
      <c r="K489" s="291"/>
      <c r="L489" s="345">
        <v>1872.56</v>
      </c>
      <c r="M489" s="346"/>
      <c r="N489" s="360"/>
      <c r="O489" s="361"/>
      <c r="P489" s="361"/>
      <c r="Q489" s="361"/>
      <c r="R489" s="361"/>
    </row>
    <row r="490" spans="1:18" s="6" customFormat="1" x14ac:dyDescent="0.2">
      <c r="A490" s="285"/>
      <c r="B490" s="285"/>
      <c r="C490" s="285"/>
      <c r="D490" s="285"/>
      <c r="E490" s="285"/>
      <c r="F490" s="285"/>
      <c r="G490" s="285"/>
      <c r="H490" s="114"/>
      <c r="I490" s="263" t="s">
        <v>450</v>
      </c>
      <c r="J490" s="264" t="s">
        <v>451</v>
      </c>
      <c r="K490" s="291"/>
      <c r="L490" s="345">
        <v>14625</v>
      </c>
      <c r="M490" s="346"/>
      <c r="N490" s="360"/>
      <c r="O490" s="361"/>
      <c r="P490" s="361"/>
      <c r="Q490" s="361"/>
      <c r="R490" s="361"/>
    </row>
    <row r="491" spans="1:18" s="59" customFormat="1" x14ac:dyDescent="0.2">
      <c r="A491" s="283"/>
      <c r="B491" s="283">
        <v>2</v>
      </c>
      <c r="C491" s="283"/>
      <c r="D491" s="283"/>
      <c r="E491" s="283"/>
      <c r="F491" s="283"/>
      <c r="G491" s="283"/>
      <c r="H491" s="258"/>
      <c r="I491" s="258" t="s">
        <v>347</v>
      </c>
      <c r="J491" s="261" t="s">
        <v>18</v>
      </c>
      <c r="K491" s="260">
        <v>1550</v>
      </c>
      <c r="L491" s="293">
        <v>280</v>
      </c>
      <c r="M491" s="221">
        <f>AVERAGE(L491/K491)*100</f>
        <v>18.064516129032256</v>
      </c>
      <c r="N491" s="224"/>
      <c r="O491" s="218"/>
      <c r="P491" s="218"/>
      <c r="Q491" s="218"/>
      <c r="R491" s="218"/>
    </row>
    <row r="492" spans="1:18" s="6" customFormat="1" x14ac:dyDescent="0.2">
      <c r="A492" s="285"/>
      <c r="B492" s="285"/>
      <c r="C492" s="285"/>
      <c r="D492" s="285"/>
      <c r="E492" s="285"/>
      <c r="F492" s="285"/>
      <c r="G492" s="285"/>
      <c r="H492" s="114"/>
      <c r="I492" s="263" t="s">
        <v>438</v>
      </c>
      <c r="J492" s="264" t="s">
        <v>439</v>
      </c>
      <c r="K492" s="291"/>
      <c r="L492" s="345">
        <v>280</v>
      </c>
      <c r="M492" s="346"/>
      <c r="N492" s="360"/>
      <c r="O492" s="361"/>
      <c r="P492" s="361"/>
      <c r="Q492" s="361"/>
      <c r="R492" s="361"/>
    </row>
    <row r="493" spans="1:18" s="59" customFormat="1" x14ac:dyDescent="0.2">
      <c r="A493" s="283"/>
      <c r="B493" s="283"/>
      <c r="C493" s="283"/>
      <c r="D493" s="283"/>
      <c r="E493" s="283"/>
      <c r="F493" s="283"/>
      <c r="G493" s="283"/>
      <c r="H493" s="258"/>
      <c r="I493" s="258" t="s">
        <v>340</v>
      </c>
      <c r="J493" s="261" t="s">
        <v>19</v>
      </c>
      <c r="K493" s="284">
        <f>SUM(K494)</f>
        <v>2900</v>
      </c>
      <c r="L493" s="300">
        <f>SUM(L494)</f>
        <v>1222.29</v>
      </c>
      <c r="M493" s="221">
        <f>AVERAGE(L493/K493)*100</f>
        <v>42.147931034482752</v>
      </c>
      <c r="N493" s="224"/>
      <c r="O493" s="218"/>
      <c r="P493" s="218"/>
      <c r="Q493" s="218"/>
      <c r="R493" s="218"/>
    </row>
    <row r="494" spans="1:18" s="59" customFormat="1" x14ac:dyDescent="0.2">
      <c r="A494" s="283">
        <v>1</v>
      </c>
      <c r="B494" s="283"/>
      <c r="C494" s="283"/>
      <c r="D494" s="283"/>
      <c r="E494" s="283"/>
      <c r="F494" s="283"/>
      <c r="G494" s="283"/>
      <c r="H494" s="258"/>
      <c r="I494" s="258" t="s">
        <v>365</v>
      </c>
      <c r="J494" s="261" t="s">
        <v>20</v>
      </c>
      <c r="K494" s="260">
        <v>2900</v>
      </c>
      <c r="L494" s="293">
        <f>SUM(L495:L496)</f>
        <v>1222.29</v>
      </c>
      <c r="M494" s="221">
        <f>AVERAGE(L494/K494)*100</f>
        <v>42.147931034482752</v>
      </c>
      <c r="N494" s="224"/>
      <c r="O494" s="218"/>
      <c r="P494" s="218"/>
      <c r="Q494" s="218"/>
      <c r="R494" s="218"/>
    </row>
    <row r="495" spans="1:18" s="6" customFormat="1" ht="12.75" customHeight="1" x14ac:dyDescent="0.2">
      <c r="A495" s="285"/>
      <c r="B495" s="285"/>
      <c r="C495" s="285"/>
      <c r="D495" s="285"/>
      <c r="E495" s="285"/>
      <c r="F495" s="285"/>
      <c r="G495" s="285"/>
      <c r="H495" s="114"/>
      <c r="I495" s="263" t="s">
        <v>482</v>
      </c>
      <c r="J495" s="264" t="s">
        <v>483</v>
      </c>
      <c r="K495" s="291"/>
      <c r="L495" s="345">
        <v>847.29</v>
      </c>
      <c r="M495" s="346"/>
      <c r="N495" s="360"/>
      <c r="O495" s="361"/>
      <c r="P495" s="361"/>
      <c r="Q495" s="361"/>
      <c r="R495" s="361"/>
    </row>
    <row r="496" spans="1:18" s="6" customFormat="1" ht="12.75" customHeight="1" x14ac:dyDescent="0.2">
      <c r="A496" s="285"/>
      <c r="B496" s="285"/>
      <c r="C496" s="285"/>
      <c r="D496" s="285"/>
      <c r="E496" s="285"/>
      <c r="F496" s="285"/>
      <c r="G496" s="285"/>
      <c r="H496" s="114"/>
      <c r="I496" s="263">
        <v>3434</v>
      </c>
      <c r="J496" s="264" t="s">
        <v>487</v>
      </c>
      <c r="K496" s="291"/>
      <c r="L496" s="345">
        <v>375</v>
      </c>
      <c r="M496" s="346"/>
      <c r="N496" s="360"/>
      <c r="O496" s="361"/>
      <c r="P496" s="361"/>
      <c r="Q496" s="361"/>
      <c r="R496" s="361"/>
    </row>
    <row r="497" spans="1:18" s="59" customFormat="1" x14ac:dyDescent="0.2">
      <c r="A497" s="283"/>
      <c r="B497" s="283"/>
      <c r="C497" s="283"/>
      <c r="D497" s="283"/>
      <c r="E497" s="283"/>
      <c r="F497" s="283"/>
      <c r="G497" s="283"/>
      <c r="H497" s="258"/>
      <c r="I497" s="259">
        <v>42</v>
      </c>
      <c r="J497" s="261" t="s">
        <v>29</v>
      </c>
      <c r="K497" s="284">
        <f>SUM(K498+K500)</f>
        <v>94200</v>
      </c>
      <c r="L497" s="300">
        <f>SUM(L498+L500)</f>
        <v>61703.68</v>
      </c>
      <c r="M497" s="221">
        <f>AVERAGE(L497/K497)*100</f>
        <v>65.502845010615701</v>
      </c>
      <c r="N497" s="224"/>
      <c r="O497" s="218"/>
      <c r="P497" s="218"/>
      <c r="Q497" s="218"/>
      <c r="R497" s="218"/>
    </row>
    <row r="498" spans="1:18" s="59" customFormat="1" x14ac:dyDescent="0.2">
      <c r="A498" s="283">
        <v>1</v>
      </c>
      <c r="B498" s="283"/>
      <c r="C498" s="283"/>
      <c r="D498" s="283">
        <v>4</v>
      </c>
      <c r="E498" s="283"/>
      <c r="F498" s="283"/>
      <c r="G498" s="283"/>
      <c r="H498" s="258"/>
      <c r="I498" s="259">
        <v>422</v>
      </c>
      <c r="J498" s="261" t="s">
        <v>349</v>
      </c>
      <c r="K498" s="284">
        <v>3000</v>
      </c>
      <c r="L498" s="300">
        <v>0</v>
      </c>
      <c r="M498" s="221">
        <f>AVERAGE(L498/K498)*100</f>
        <v>0</v>
      </c>
      <c r="N498" s="224"/>
      <c r="O498" s="218"/>
      <c r="P498" s="218"/>
      <c r="Q498" s="218"/>
      <c r="R498" s="218"/>
    </row>
    <row r="499" spans="1:18" s="59" customFormat="1" x14ac:dyDescent="0.2">
      <c r="A499" s="283"/>
      <c r="B499" s="283"/>
      <c r="C499" s="283"/>
      <c r="D499" s="283"/>
      <c r="E499" s="283"/>
      <c r="F499" s="283"/>
      <c r="G499" s="283"/>
      <c r="H499" s="258"/>
      <c r="I499" s="277">
        <v>4221</v>
      </c>
      <c r="J499" s="278" t="s">
        <v>489</v>
      </c>
      <c r="K499" s="284"/>
      <c r="L499" s="303">
        <v>0</v>
      </c>
      <c r="M499" s="221"/>
      <c r="N499" s="224"/>
      <c r="O499" s="218"/>
      <c r="P499" s="218"/>
      <c r="Q499" s="218"/>
      <c r="R499" s="218"/>
    </row>
    <row r="500" spans="1:18" s="59" customFormat="1" x14ac:dyDescent="0.2">
      <c r="A500" s="283"/>
      <c r="B500" s="283"/>
      <c r="C500" s="283">
        <v>3</v>
      </c>
      <c r="D500" s="283">
        <v>4</v>
      </c>
      <c r="E500" s="283"/>
      <c r="F500" s="283"/>
      <c r="G500" s="283"/>
      <c r="H500" s="258"/>
      <c r="I500" s="258" t="s">
        <v>363</v>
      </c>
      <c r="J500" s="219" t="s">
        <v>364</v>
      </c>
      <c r="K500" s="260">
        <v>91200</v>
      </c>
      <c r="L500" s="293">
        <v>61703.68</v>
      </c>
      <c r="M500" s="221">
        <f>AVERAGE(L500/K500)*100</f>
        <v>67.657543859649124</v>
      </c>
      <c r="N500" s="224"/>
      <c r="O500" s="218"/>
      <c r="P500" s="218"/>
      <c r="Q500" s="218"/>
      <c r="R500" s="218"/>
    </row>
    <row r="501" spans="1:18" s="6" customFormat="1" x14ac:dyDescent="0.2">
      <c r="A501" s="285"/>
      <c r="B501" s="285"/>
      <c r="C501" s="285"/>
      <c r="D501" s="285"/>
      <c r="E501" s="285"/>
      <c r="F501" s="285"/>
      <c r="G501" s="285"/>
      <c r="H501" s="114"/>
      <c r="I501" s="263" t="s">
        <v>518</v>
      </c>
      <c r="J501" s="264" t="s">
        <v>519</v>
      </c>
      <c r="K501" s="291"/>
      <c r="L501" s="345">
        <v>61703.68</v>
      </c>
      <c r="M501" s="346"/>
      <c r="N501" s="360"/>
      <c r="O501" s="361"/>
      <c r="P501" s="361"/>
      <c r="Q501" s="361"/>
      <c r="R501" s="361"/>
    </row>
    <row r="502" spans="1:18" s="58" customFormat="1" x14ac:dyDescent="0.2">
      <c r="A502" s="268">
        <v>1</v>
      </c>
      <c r="B502" s="268"/>
      <c r="C502" s="268"/>
      <c r="D502" s="268"/>
      <c r="E502" s="268" t="s">
        <v>51</v>
      </c>
      <c r="F502" s="268" t="s">
        <v>51</v>
      </c>
      <c r="G502" s="268" t="s">
        <v>51</v>
      </c>
      <c r="H502" s="269"/>
      <c r="I502" s="269" t="s">
        <v>235</v>
      </c>
      <c r="J502" s="271" t="s">
        <v>236</v>
      </c>
      <c r="K502" s="272">
        <f>SUM(K503+K507+K511+K516+K520)</f>
        <v>335000</v>
      </c>
      <c r="L502" s="272">
        <f t="shared" ref="L502" si="77">SUM(L503+L507+L511+L516+L520)</f>
        <v>170546.5</v>
      </c>
      <c r="M502" s="251">
        <f>AVERAGE(L502/K502)*100</f>
        <v>50.909402985074628</v>
      </c>
      <c r="N502" s="212"/>
      <c r="O502" s="219"/>
      <c r="P502" s="219"/>
      <c r="Q502" s="219"/>
      <c r="R502" s="219"/>
    </row>
    <row r="503" spans="1:18" s="58" customFormat="1" x14ac:dyDescent="0.2">
      <c r="A503" s="252">
        <v>1</v>
      </c>
      <c r="B503" s="252"/>
      <c r="C503" s="252"/>
      <c r="D503" s="252"/>
      <c r="E503" s="252" t="s">
        <v>51</v>
      </c>
      <c r="F503" s="252" t="s">
        <v>51</v>
      </c>
      <c r="G503" s="252" t="s">
        <v>51</v>
      </c>
      <c r="H503" s="253" t="s">
        <v>109</v>
      </c>
      <c r="I503" s="253" t="s">
        <v>237</v>
      </c>
      <c r="J503" s="254" t="s">
        <v>238</v>
      </c>
      <c r="K503" s="255">
        <f>SUM(K504)</f>
        <v>50000</v>
      </c>
      <c r="L503" s="255">
        <f t="shared" ref="L503" si="78">SUM(L504)</f>
        <v>0</v>
      </c>
      <c r="M503" s="256">
        <f>AVERAGE(L503/K503)*100</f>
        <v>0</v>
      </c>
      <c r="N503" s="212"/>
      <c r="O503" s="219"/>
      <c r="P503" s="219"/>
      <c r="Q503" s="219"/>
      <c r="R503" s="219"/>
    </row>
    <row r="504" spans="1:18" s="58" customFormat="1" x14ac:dyDescent="0.2">
      <c r="A504" s="257"/>
      <c r="B504" s="257"/>
      <c r="C504" s="257"/>
      <c r="D504" s="257"/>
      <c r="E504" s="257"/>
      <c r="F504" s="257"/>
      <c r="G504" s="257"/>
      <c r="H504" s="258"/>
      <c r="I504" s="259">
        <v>32</v>
      </c>
      <c r="J504" s="261" t="s">
        <v>13</v>
      </c>
      <c r="K504" s="260">
        <f>SUM(K505)</f>
        <v>50000</v>
      </c>
      <c r="L504" s="260">
        <v>0</v>
      </c>
      <c r="M504" s="222">
        <f>AVERAGE(L504/K504)*100</f>
        <v>0</v>
      </c>
      <c r="N504" s="212"/>
      <c r="O504" s="219"/>
      <c r="P504" s="219"/>
      <c r="Q504" s="219"/>
      <c r="R504" s="219"/>
    </row>
    <row r="505" spans="1:18" s="58" customFormat="1" x14ac:dyDescent="0.2">
      <c r="A505" s="257">
        <v>1</v>
      </c>
      <c r="B505" s="257"/>
      <c r="C505" s="257"/>
      <c r="D505" s="257"/>
      <c r="E505" s="257"/>
      <c r="F505" s="257"/>
      <c r="G505" s="257"/>
      <c r="H505" s="258"/>
      <c r="I505" s="259">
        <v>329</v>
      </c>
      <c r="J505" s="261" t="s">
        <v>18</v>
      </c>
      <c r="K505" s="262">
        <v>50000</v>
      </c>
      <c r="L505" s="262">
        <v>0</v>
      </c>
      <c r="M505" s="222">
        <f>AVERAGE(L505/K505)*100</f>
        <v>0</v>
      </c>
      <c r="N505" s="302"/>
      <c r="O505" s="219"/>
      <c r="P505" s="219"/>
      <c r="Q505" s="219"/>
      <c r="R505" s="219"/>
    </row>
    <row r="506" spans="1:18" s="4" customFormat="1" x14ac:dyDescent="0.2">
      <c r="A506" s="209"/>
      <c r="B506" s="209"/>
      <c r="C506" s="209"/>
      <c r="D506" s="209"/>
      <c r="E506" s="209"/>
      <c r="F506" s="209"/>
      <c r="G506" s="209"/>
      <c r="H506" s="114"/>
      <c r="I506" s="277">
        <v>3299</v>
      </c>
      <c r="J506" s="278" t="s">
        <v>18</v>
      </c>
      <c r="K506" s="265"/>
      <c r="L506" s="265">
        <v>0</v>
      </c>
      <c r="M506" s="266"/>
      <c r="N506" s="220"/>
      <c r="O506" s="220"/>
      <c r="P506" s="220"/>
      <c r="Q506" s="220"/>
      <c r="R506" s="220"/>
    </row>
    <row r="507" spans="1:18" s="58" customFormat="1" x14ac:dyDescent="0.2">
      <c r="A507" s="252">
        <v>1</v>
      </c>
      <c r="B507" s="252"/>
      <c r="C507" s="252"/>
      <c r="D507" s="252"/>
      <c r="E507" s="252" t="s">
        <v>51</v>
      </c>
      <c r="F507" s="252" t="s">
        <v>51</v>
      </c>
      <c r="G507" s="252" t="s">
        <v>51</v>
      </c>
      <c r="H507" s="253" t="s">
        <v>109</v>
      </c>
      <c r="I507" s="253" t="s">
        <v>239</v>
      </c>
      <c r="J507" s="254" t="s">
        <v>240</v>
      </c>
      <c r="K507" s="255">
        <f>SUM(K508)</f>
        <v>125000</v>
      </c>
      <c r="L507" s="255">
        <f t="shared" ref="L507" si="79">SUM(L508)</f>
        <v>65589</v>
      </c>
      <c r="M507" s="256">
        <f>AVERAGE(L507/K507)*100</f>
        <v>52.471199999999996</v>
      </c>
      <c r="N507" s="212"/>
      <c r="O507" s="219"/>
      <c r="P507" s="219"/>
      <c r="Q507" s="219"/>
      <c r="R507" s="219"/>
    </row>
    <row r="508" spans="1:18" s="58" customFormat="1" x14ac:dyDescent="0.2">
      <c r="A508" s="257"/>
      <c r="B508" s="257"/>
      <c r="C508" s="257"/>
      <c r="D508" s="257"/>
      <c r="E508" s="257" t="s">
        <v>30</v>
      </c>
      <c r="F508" s="257" t="s">
        <v>30</v>
      </c>
      <c r="G508" s="257" t="s">
        <v>30</v>
      </c>
      <c r="H508" s="258"/>
      <c r="I508" s="259">
        <v>35</v>
      </c>
      <c r="J508" s="261" t="s">
        <v>21</v>
      </c>
      <c r="K508" s="260">
        <f>SUM(K509)</f>
        <v>125000</v>
      </c>
      <c r="L508" s="260">
        <v>65589</v>
      </c>
      <c r="M508" s="222">
        <f>AVERAGE(L508/K508)*100</f>
        <v>52.471199999999996</v>
      </c>
      <c r="N508" s="212"/>
      <c r="O508" s="219"/>
      <c r="P508" s="219"/>
      <c r="Q508" s="219"/>
      <c r="R508" s="219"/>
    </row>
    <row r="509" spans="1:18" s="58" customFormat="1" x14ac:dyDescent="0.2">
      <c r="A509" s="257">
        <v>1</v>
      </c>
      <c r="B509" s="257"/>
      <c r="C509" s="257"/>
      <c r="D509" s="257"/>
      <c r="E509" s="257" t="s">
        <v>30</v>
      </c>
      <c r="F509" s="257" t="s">
        <v>30</v>
      </c>
      <c r="G509" s="257" t="s">
        <v>30</v>
      </c>
      <c r="H509" s="258"/>
      <c r="I509" s="259">
        <v>351</v>
      </c>
      <c r="J509" s="261" t="s">
        <v>352</v>
      </c>
      <c r="K509" s="260">
        <v>125000</v>
      </c>
      <c r="L509" s="260">
        <v>65589</v>
      </c>
      <c r="M509" s="222">
        <f>AVERAGE(L509/K509)*100</f>
        <v>52.471199999999996</v>
      </c>
      <c r="N509" s="212"/>
      <c r="O509" s="219"/>
      <c r="P509" s="219"/>
      <c r="Q509" s="219"/>
      <c r="R509" s="219"/>
    </row>
    <row r="510" spans="1:18" s="4" customFormat="1" x14ac:dyDescent="0.2">
      <c r="A510" s="209"/>
      <c r="B510" s="209"/>
      <c r="C510" s="209"/>
      <c r="D510" s="209"/>
      <c r="E510" s="209"/>
      <c r="F510" s="209"/>
      <c r="G510" s="209"/>
      <c r="H510" s="114"/>
      <c r="I510" s="263" t="s">
        <v>499</v>
      </c>
      <c r="J510" s="264" t="s">
        <v>352</v>
      </c>
      <c r="K510" s="291"/>
      <c r="L510" s="291">
        <v>65589</v>
      </c>
      <c r="M510" s="292"/>
      <c r="N510" s="5"/>
      <c r="O510" s="220"/>
      <c r="P510" s="220"/>
      <c r="Q510" s="220"/>
      <c r="R510" s="220"/>
    </row>
    <row r="511" spans="1:18" s="58" customFormat="1" x14ac:dyDescent="0.2">
      <c r="A511" s="252">
        <v>1</v>
      </c>
      <c r="B511" s="252"/>
      <c r="C511" s="252"/>
      <c r="D511" s="252"/>
      <c r="E511" s="252" t="s">
        <v>51</v>
      </c>
      <c r="F511" s="252" t="s">
        <v>51</v>
      </c>
      <c r="G511" s="252" t="s">
        <v>51</v>
      </c>
      <c r="H511" s="253" t="s">
        <v>109</v>
      </c>
      <c r="I511" s="253" t="s">
        <v>241</v>
      </c>
      <c r="J511" s="254" t="s">
        <v>242</v>
      </c>
      <c r="K511" s="255">
        <f>SUM(K512)</f>
        <v>50000</v>
      </c>
      <c r="L511" s="255">
        <f t="shared" ref="L511" si="80">SUM(L512)</f>
        <v>957.5</v>
      </c>
      <c r="M511" s="256">
        <f>AVERAGE(L511/K511)*100</f>
        <v>1.915</v>
      </c>
      <c r="N511" s="212"/>
      <c r="O511" s="219"/>
      <c r="P511" s="219"/>
      <c r="Q511" s="219"/>
      <c r="R511" s="219"/>
    </row>
    <row r="512" spans="1:18" s="58" customFormat="1" x14ac:dyDescent="0.2">
      <c r="A512" s="257"/>
      <c r="B512" s="257"/>
      <c r="C512" s="257"/>
      <c r="D512" s="257"/>
      <c r="E512" s="257" t="s">
        <v>30</v>
      </c>
      <c r="F512" s="257" t="s">
        <v>30</v>
      </c>
      <c r="G512" s="257" t="s">
        <v>30</v>
      </c>
      <c r="H512" s="258"/>
      <c r="I512" s="259">
        <v>32</v>
      </c>
      <c r="J512" s="261" t="s">
        <v>13</v>
      </c>
      <c r="K512" s="260">
        <f>SUM(K513)</f>
        <v>50000</v>
      </c>
      <c r="L512" s="260">
        <v>957.5</v>
      </c>
      <c r="M512" s="222">
        <f>AVERAGE(L512/K512)*100</f>
        <v>1.915</v>
      </c>
      <c r="N512" s="212"/>
      <c r="O512" s="219"/>
      <c r="P512" s="219"/>
      <c r="Q512" s="219"/>
      <c r="R512" s="219"/>
    </row>
    <row r="513" spans="1:18" s="58" customFormat="1" x14ac:dyDescent="0.2">
      <c r="A513" s="257">
        <v>1</v>
      </c>
      <c r="B513" s="257"/>
      <c r="C513" s="257"/>
      <c r="D513" s="257"/>
      <c r="E513" s="257" t="s">
        <v>30</v>
      </c>
      <c r="F513" s="257" t="s">
        <v>30</v>
      </c>
      <c r="G513" s="257" t="s">
        <v>30</v>
      </c>
      <c r="H513" s="258"/>
      <c r="I513" s="259">
        <v>323</v>
      </c>
      <c r="J513" s="261" t="s">
        <v>16</v>
      </c>
      <c r="K513" s="260">
        <v>50000</v>
      </c>
      <c r="L513" s="260">
        <f>SUM(L514:L515)</f>
        <v>957.5</v>
      </c>
      <c r="M513" s="222">
        <f>AVERAGE(L513/K513)*100</f>
        <v>1.915</v>
      </c>
      <c r="N513" s="224"/>
      <c r="O513" s="219"/>
      <c r="P513" s="219"/>
      <c r="Q513" s="219"/>
      <c r="R513" s="219"/>
    </row>
    <row r="514" spans="1:18" s="4" customFormat="1" x14ac:dyDescent="0.2">
      <c r="A514" s="209"/>
      <c r="B514" s="209"/>
      <c r="C514" s="209"/>
      <c r="D514" s="209"/>
      <c r="E514" s="209"/>
      <c r="F514" s="209"/>
      <c r="G514" s="209"/>
      <c r="H514" s="114"/>
      <c r="I514" s="263" t="s">
        <v>448</v>
      </c>
      <c r="J514" s="264" t="s">
        <v>449</v>
      </c>
      <c r="K514" s="291"/>
      <c r="L514" s="291">
        <v>0</v>
      </c>
      <c r="M514" s="292"/>
      <c r="N514" s="360"/>
      <c r="O514" s="220"/>
      <c r="P514" s="220"/>
      <c r="Q514" s="220"/>
      <c r="R514" s="220"/>
    </row>
    <row r="515" spans="1:18" s="4" customFormat="1" x14ac:dyDescent="0.2">
      <c r="A515" s="209"/>
      <c r="B515" s="209"/>
      <c r="C515" s="209"/>
      <c r="D515" s="209"/>
      <c r="E515" s="209"/>
      <c r="F515" s="209"/>
      <c r="G515" s="209"/>
      <c r="H515" s="114"/>
      <c r="I515" s="263" t="s">
        <v>450</v>
      </c>
      <c r="J515" s="264" t="s">
        <v>451</v>
      </c>
      <c r="K515" s="291"/>
      <c r="L515" s="291">
        <v>957.5</v>
      </c>
      <c r="M515" s="292"/>
      <c r="N515" s="360"/>
      <c r="O515" s="220"/>
      <c r="P515" s="220"/>
      <c r="Q515" s="220"/>
      <c r="R515" s="220"/>
    </row>
    <row r="516" spans="1:18" s="58" customFormat="1" x14ac:dyDescent="0.2">
      <c r="A516" s="252">
        <v>1</v>
      </c>
      <c r="B516" s="252"/>
      <c r="C516" s="252"/>
      <c r="D516" s="252"/>
      <c r="E516" s="252" t="s">
        <v>51</v>
      </c>
      <c r="F516" s="252" t="s">
        <v>51</v>
      </c>
      <c r="G516" s="252" t="s">
        <v>51</v>
      </c>
      <c r="H516" s="253" t="s">
        <v>404</v>
      </c>
      <c r="I516" s="253" t="s">
        <v>243</v>
      </c>
      <c r="J516" s="254" t="s">
        <v>244</v>
      </c>
      <c r="K516" s="255">
        <f>SUM(K517)</f>
        <v>10000</v>
      </c>
      <c r="L516" s="255">
        <f t="shared" ref="L516" si="81">SUM(L517)</f>
        <v>4000</v>
      </c>
      <c r="M516" s="256">
        <f>AVERAGE(L516/K516)*100</f>
        <v>40</v>
      </c>
      <c r="N516" s="212"/>
      <c r="O516" s="219"/>
      <c r="P516" s="219"/>
      <c r="Q516" s="219"/>
      <c r="R516" s="219"/>
    </row>
    <row r="517" spans="1:18" s="58" customFormat="1" x14ac:dyDescent="0.2">
      <c r="A517" s="257" t="s">
        <v>30</v>
      </c>
      <c r="B517" s="257" t="s">
        <v>30</v>
      </c>
      <c r="C517" s="257" t="s">
        <v>30</v>
      </c>
      <c r="D517" s="257" t="s">
        <v>30</v>
      </c>
      <c r="E517" s="257" t="s">
        <v>30</v>
      </c>
      <c r="F517" s="257" t="s">
        <v>30</v>
      </c>
      <c r="G517" s="257" t="s">
        <v>30</v>
      </c>
      <c r="H517" s="258"/>
      <c r="I517" s="259">
        <v>38</v>
      </c>
      <c r="J517" s="261" t="s">
        <v>25</v>
      </c>
      <c r="K517" s="260">
        <f>SUM(K518)</f>
        <v>10000</v>
      </c>
      <c r="L517" s="260">
        <v>4000</v>
      </c>
      <c r="M517" s="222">
        <f>AVERAGE(L517/K517)*100</f>
        <v>40</v>
      </c>
      <c r="N517" s="212"/>
      <c r="O517" s="219"/>
      <c r="P517" s="219"/>
      <c r="Q517" s="219"/>
      <c r="R517" s="219"/>
    </row>
    <row r="518" spans="1:18" s="58" customFormat="1" x14ac:dyDescent="0.2">
      <c r="A518" s="257">
        <v>1</v>
      </c>
      <c r="B518" s="257"/>
      <c r="C518" s="257"/>
      <c r="D518" s="257"/>
      <c r="E518" s="257" t="s">
        <v>30</v>
      </c>
      <c r="F518" s="257" t="s">
        <v>30</v>
      </c>
      <c r="G518" s="257" t="s">
        <v>30</v>
      </c>
      <c r="H518" s="258"/>
      <c r="I518" s="259">
        <v>381</v>
      </c>
      <c r="J518" s="261" t="s">
        <v>26</v>
      </c>
      <c r="K518" s="260">
        <v>10000</v>
      </c>
      <c r="L518" s="260">
        <v>4000</v>
      </c>
      <c r="M518" s="222">
        <f>AVERAGE(L518/K518)*100</f>
        <v>40</v>
      </c>
      <c r="N518" s="212"/>
      <c r="O518" s="219"/>
      <c r="P518" s="219"/>
      <c r="Q518" s="219"/>
      <c r="R518" s="219"/>
    </row>
    <row r="519" spans="1:18" s="4" customFormat="1" x14ac:dyDescent="0.2">
      <c r="A519" s="209"/>
      <c r="B519" s="209"/>
      <c r="C519" s="209"/>
      <c r="D519" s="209"/>
      <c r="E519" s="209"/>
      <c r="F519" s="209"/>
      <c r="G519" s="209"/>
      <c r="H519" s="114"/>
      <c r="I519" s="263" t="s">
        <v>436</v>
      </c>
      <c r="J519" s="264" t="s">
        <v>437</v>
      </c>
      <c r="K519" s="291"/>
      <c r="L519" s="291">
        <v>4000</v>
      </c>
      <c r="M519" s="292"/>
      <c r="N519" s="5"/>
      <c r="O519" s="220"/>
      <c r="P519" s="220"/>
      <c r="Q519" s="220"/>
      <c r="R519" s="220"/>
    </row>
    <row r="520" spans="1:18" s="58" customFormat="1" x14ac:dyDescent="0.2">
      <c r="A520" s="252">
        <v>1</v>
      </c>
      <c r="B520" s="252"/>
      <c r="C520" s="252"/>
      <c r="D520" s="252"/>
      <c r="E520" s="252" t="s">
        <v>51</v>
      </c>
      <c r="F520" s="252" t="s">
        <v>51</v>
      </c>
      <c r="G520" s="252" t="s">
        <v>51</v>
      </c>
      <c r="H520" s="253" t="s">
        <v>398</v>
      </c>
      <c r="I520" s="253" t="s">
        <v>245</v>
      </c>
      <c r="J520" s="254" t="s">
        <v>246</v>
      </c>
      <c r="K520" s="255">
        <f>SUM(K521)</f>
        <v>100000</v>
      </c>
      <c r="L520" s="255">
        <f t="shared" ref="L520" si="82">SUM(L521)</f>
        <v>100000</v>
      </c>
      <c r="M520" s="256">
        <f>AVERAGE(L520/K520)*100</f>
        <v>100</v>
      </c>
      <c r="N520" s="212"/>
      <c r="O520" s="219"/>
      <c r="P520" s="219"/>
      <c r="Q520" s="219"/>
      <c r="R520" s="219"/>
    </row>
    <row r="521" spans="1:18" s="58" customFormat="1" x14ac:dyDescent="0.2">
      <c r="A521" s="257"/>
      <c r="B521" s="257"/>
      <c r="C521" s="257"/>
      <c r="D521" s="257"/>
      <c r="E521" s="257" t="s">
        <v>30</v>
      </c>
      <c r="F521" s="257" t="s">
        <v>30</v>
      </c>
      <c r="G521" s="257" t="s">
        <v>30</v>
      </c>
      <c r="H521" s="258"/>
      <c r="I521" s="259">
        <v>38</v>
      </c>
      <c r="J521" s="261" t="s">
        <v>25</v>
      </c>
      <c r="K521" s="260">
        <f>SUM(K522)</f>
        <v>100000</v>
      </c>
      <c r="L521" s="260">
        <v>100000</v>
      </c>
      <c r="M521" s="222">
        <f>AVERAGE(L521/K521)*100</f>
        <v>100</v>
      </c>
      <c r="N521" s="212"/>
      <c r="O521" s="219"/>
      <c r="P521" s="219"/>
      <c r="Q521" s="219"/>
      <c r="R521" s="219"/>
    </row>
    <row r="522" spans="1:18" s="58" customFormat="1" x14ac:dyDescent="0.2">
      <c r="A522" s="257">
        <v>1</v>
      </c>
      <c r="B522" s="257"/>
      <c r="C522" s="257"/>
      <c r="D522" s="257"/>
      <c r="E522" s="257" t="s">
        <v>30</v>
      </c>
      <c r="F522" s="257" t="s">
        <v>30</v>
      </c>
      <c r="G522" s="257" t="s">
        <v>30</v>
      </c>
      <c r="H522" s="258"/>
      <c r="I522" s="259">
        <v>381</v>
      </c>
      <c r="J522" s="261" t="s">
        <v>26</v>
      </c>
      <c r="K522" s="260">
        <v>100000</v>
      </c>
      <c r="L522" s="260">
        <v>100000</v>
      </c>
      <c r="M522" s="222">
        <f>AVERAGE(L522/K522)*100</f>
        <v>100</v>
      </c>
      <c r="N522" s="212"/>
      <c r="O522" s="219"/>
      <c r="P522" s="219"/>
      <c r="Q522" s="219"/>
      <c r="R522" s="219"/>
    </row>
    <row r="523" spans="1:18" s="4" customFormat="1" x14ac:dyDescent="0.2">
      <c r="A523" s="209"/>
      <c r="B523" s="209"/>
      <c r="C523" s="209"/>
      <c r="D523" s="209"/>
      <c r="E523" s="209"/>
      <c r="F523" s="209"/>
      <c r="G523" s="209"/>
      <c r="H523" s="114"/>
      <c r="I523" s="263" t="s">
        <v>436</v>
      </c>
      <c r="J523" s="264" t="s">
        <v>437</v>
      </c>
      <c r="K523" s="291"/>
      <c r="L523" s="291">
        <v>100000</v>
      </c>
      <c r="M523" s="292"/>
      <c r="N523" s="5"/>
      <c r="O523" s="220"/>
      <c r="P523" s="220"/>
      <c r="Q523" s="220"/>
      <c r="R523" s="220"/>
    </row>
    <row r="524" spans="1:18" s="58" customFormat="1" x14ac:dyDescent="0.2">
      <c r="A524" s="240"/>
      <c r="B524" s="240"/>
      <c r="C524" s="240"/>
      <c r="D524" s="240"/>
      <c r="E524" s="240"/>
      <c r="F524" s="240"/>
      <c r="G524" s="240"/>
      <c r="H524" s="241"/>
      <c r="I524" s="242" t="s">
        <v>247</v>
      </c>
      <c r="J524" s="243"/>
      <c r="K524" s="244">
        <f>SUM(K526+K541)</f>
        <v>2730000</v>
      </c>
      <c r="L524" s="244">
        <f t="shared" ref="L524" si="83">SUM(L526+L541)</f>
        <v>634741.26</v>
      </c>
      <c r="M524" s="245">
        <f t="shared" ref="M524:M529" si="84">AVERAGE(L524/K524)*100</f>
        <v>23.250595604395606</v>
      </c>
      <c r="N524" s="212"/>
      <c r="O524" s="219"/>
      <c r="P524" s="219"/>
      <c r="Q524" s="219"/>
      <c r="R524" s="219"/>
    </row>
    <row r="525" spans="1:18" s="58" customFormat="1" x14ac:dyDescent="0.2">
      <c r="A525" s="240"/>
      <c r="B525" s="240"/>
      <c r="C525" s="240"/>
      <c r="D525" s="240"/>
      <c r="E525" s="240"/>
      <c r="F525" s="240"/>
      <c r="G525" s="240"/>
      <c r="H525" s="241" t="s">
        <v>106</v>
      </c>
      <c r="I525" s="242" t="s">
        <v>218</v>
      </c>
      <c r="J525" s="243"/>
      <c r="K525" s="244">
        <f>SUM(K527+K533+K537+K542+K546+K550+K554+K558+K562+K566+K570)</f>
        <v>2730000</v>
      </c>
      <c r="L525" s="244">
        <f>SUM(L527+L533+L537+L542+L546+L550+L554+L558+L562+L566+L570)</f>
        <v>634741.26</v>
      </c>
      <c r="M525" s="245">
        <f t="shared" si="84"/>
        <v>23.250595604395606</v>
      </c>
      <c r="N525" s="212"/>
      <c r="O525" s="219"/>
      <c r="P525" s="219"/>
      <c r="Q525" s="219"/>
      <c r="R525" s="219"/>
    </row>
    <row r="526" spans="1:18" s="58" customFormat="1" x14ac:dyDescent="0.2">
      <c r="A526" s="268">
        <v>1</v>
      </c>
      <c r="B526" s="268"/>
      <c r="C526" s="268"/>
      <c r="D526" s="268"/>
      <c r="E526" s="268" t="s">
        <v>51</v>
      </c>
      <c r="F526" s="268" t="s">
        <v>51</v>
      </c>
      <c r="G526" s="268" t="s">
        <v>51</v>
      </c>
      <c r="H526" s="269"/>
      <c r="I526" s="269" t="s">
        <v>248</v>
      </c>
      <c r="J526" s="271" t="s">
        <v>249</v>
      </c>
      <c r="K526" s="272">
        <f>SUM(K527+K533+K537)</f>
        <v>1110000</v>
      </c>
      <c r="L526" s="272">
        <f t="shared" ref="L526" si="85">SUM(L527+L533+L537)</f>
        <v>602666.51</v>
      </c>
      <c r="M526" s="251">
        <f t="shared" si="84"/>
        <v>54.294280180180174</v>
      </c>
      <c r="N526" s="212"/>
      <c r="O526" s="219"/>
      <c r="P526" s="219"/>
      <c r="Q526" s="219"/>
      <c r="R526" s="219"/>
    </row>
    <row r="527" spans="1:18" s="58" customFormat="1" x14ac:dyDescent="0.2">
      <c r="A527" s="252">
        <v>1</v>
      </c>
      <c r="B527" s="252"/>
      <c r="C527" s="252"/>
      <c r="D527" s="252"/>
      <c r="E527" s="252" t="s">
        <v>51</v>
      </c>
      <c r="F527" s="252" t="s">
        <v>51</v>
      </c>
      <c r="G527" s="252" t="s">
        <v>51</v>
      </c>
      <c r="H527" s="253" t="s">
        <v>112</v>
      </c>
      <c r="I527" s="253" t="s">
        <v>250</v>
      </c>
      <c r="J527" s="254" t="s">
        <v>251</v>
      </c>
      <c r="K527" s="255">
        <f>SUM(K528)</f>
        <v>910000</v>
      </c>
      <c r="L527" s="255">
        <f t="shared" ref="L527" si="86">SUM(L528)</f>
        <v>523489.51</v>
      </c>
      <c r="M527" s="256">
        <f t="shared" si="84"/>
        <v>57.526319780219779</v>
      </c>
      <c r="N527" s="212"/>
      <c r="O527" s="219"/>
      <c r="P527" s="219"/>
      <c r="Q527" s="219"/>
      <c r="R527" s="219"/>
    </row>
    <row r="528" spans="1:18" s="58" customFormat="1" x14ac:dyDescent="0.2">
      <c r="A528" s="257"/>
      <c r="B528" s="257"/>
      <c r="C528" s="257"/>
      <c r="D528" s="257"/>
      <c r="E528" s="257" t="s">
        <v>30</v>
      </c>
      <c r="F528" s="257" t="s">
        <v>30</v>
      </c>
      <c r="G528" s="257" t="s">
        <v>30</v>
      </c>
      <c r="H528" s="258"/>
      <c r="I528" s="259">
        <v>38</v>
      </c>
      <c r="J528" s="261" t="s">
        <v>25</v>
      </c>
      <c r="K528" s="260">
        <f>SUM(K529:K531)</f>
        <v>910000</v>
      </c>
      <c r="L528" s="260">
        <f>SUM(L529+L531)</f>
        <v>523489.51</v>
      </c>
      <c r="M528" s="222">
        <f t="shared" si="84"/>
        <v>57.526319780219779</v>
      </c>
      <c r="N528" s="212"/>
      <c r="O528" s="219"/>
      <c r="P528" s="219"/>
      <c r="Q528" s="219"/>
      <c r="R528" s="219"/>
    </row>
    <row r="529" spans="1:18" s="58" customFormat="1" x14ac:dyDescent="0.2">
      <c r="A529" s="257">
        <v>1</v>
      </c>
      <c r="B529" s="257"/>
      <c r="C529" s="257"/>
      <c r="D529" s="257"/>
      <c r="E529" s="257" t="s">
        <v>30</v>
      </c>
      <c r="F529" s="257" t="s">
        <v>30</v>
      </c>
      <c r="G529" s="257" t="s">
        <v>30</v>
      </c>
      <c r="H529" s="258"/>
      <c r="I529" s="259">
        <v>381</v>
      </c>
      <c r="J529" s="261" t="s">
        <v>26</v>
      </c>
      <c r="K529" s="260">
        <v>810000</v>
      </c>
      <c r="L529" s="260">
        <v>395952.01</v>
      </c>
      <c r="M529" s="222">
        <f t="shared" si="84"/>
        <v>48.882964197530868</v>
      </c>
      <c r="N529" s="212"/>
      <c r="O529" s="219"/>
      <c r="P529" s="219"/>
      <c r="Q529" s="219"/>
      <c r="R529" s="219"/>
    </row>
    <row r="530" spans="1:18" s="4" customFormat="1" x14ac:dyDescent="0.2">
      <c r="A530" s="209"/>
      <c r="B530" s="209"/>
      <c r="C530" s="209"/>
      <c r="D530" s="209"/>
      <c r="E530" s="209"/>
      <c r="F530" s="209"/>
      <c r="G530" s="209"/>
      <c r="H530" s="114"/>
      <c r="I530" s="263" t="s">
        <v>436</v>
      </c>
      <c r="J530" s="264" t="s">
        <v>437</v>
      </c>
      <c r="K530" s="291"/>
      <c r="L530" s="291">
        <v>395952.01</v>
      </c>
      <c r="M530" s="292"/>
      <c r="N530" s="5"/>
      <c r="O530" s="220"/>
      <c r="P530" s="220"/>
      <c r="Q530" s="220"/>
      <c r="R530" s="220"/>
    </row>
    <row r="531" spans="1:18" s="58" customFormat="1" x14ac:dyDescent="0.2">
      <c r="A531" s="257">
        <v>1</v>
      </c>
      <c r="B531" s="257"/>
      <c r="C531" s="257"/>
      <c r="D531" s="257"/>
      <c r="E531" s="257"/>
      <c r="F531" s="257"/>
      <c r="G531" s="257"/>
      <c r="H531" s="258"/>
      <c r="I531" s="259">
        <v>382</v>
      </c>
      <c r="J531" s="261" t="s">
        <v>373</v>
      </c>
      <c r="K531" s="260">
        <v>100000</v>
      </c>
      <c r="L531" s="260">
        <v>127537.5</v>
      </c>
      <c r="M531" s="222">
        <f>AVERAGE(L531/K531)*100</f>
        <v>127.53749999999999</v>
      </c>
      <c r="N531" s="212"/>
      <c r="O531" s="219"/>
      <c r="P531" s="219"/>
      <c r="Q531" s="219"/>
      <c r="R531" s="219"/>
    </row>
    <row r="532" spans="1:18" s="4" customFormat="1" x14ac:dyDescent="0.2">
      <c r="A532" s="209"/>
      <c r="B532" s="209"/>
      <c r="C532" s="209"/>
      <c r="D532" s="209"/>
      <c r="E532" s="209"/>
      <c r="F532" s="209"/>
      <c r="G532" s="209"/>
      <c r="H532" s="114"/>
      <c r="I532" s="263" t="s">
        <v>521</v>
      </c>
      <c r="J532" s="264" t="s">
        <v>522</v>
      </c>
      <c r="K532" s="291"/>
      <c r="L532" s="291">
        <v>127537.5</v>
      </c>
      <c r="M532" s="292"/>
      <c r="N532" s="5"/>
      <c r="O532" s="220"/>
      <c r="P532" s="220"/>
      <c r="Q532" s="220"/>
      <c r="R532" s="220"/>
    </row>
    <row r="533" spans="1:18" s="98" customFormat="1" ht="25.5" x14ac:dyDescent="0.2">
      <c r="A533" s="288">
        <v>1</v>
      </c>
      <c r="B533" s="288"/>
      <c r="C533" s="288"/>
      <c r="D533" s="288"/>
      <c r="E533" s="288" t="s">
        <v>51</v>
      </c>
      <c r="F533" s="288" t="s">
        <v>51</v>
      </c>
      <c r="G533" s="288" t="s">
        <v>51</v>
      </c>
      <c r="H533" s="289" t="s">
        <v>112</v>
      </c>
      <c r="I533" s="289" t="s">
        <v>416</v>
      </c>
      <c r="J533" s="290" t="s">
        <v>415</v>
      </c>
      <c r="K533" s="324">
        <f>SUM(K534)</f>
        <v>100000</v>
      </c>
      <c r="L533" s="324">
        <f t="shared" ref="L533" si="87">SUM(L534)</f>
        <v>62279</v>
      </c>
      <c r="M533" s="325">
        <f>AVERAGE(L533/K533)*100</f>
        <v>62.278999999999996</v>
      </c>
      <c r="N533" s="357"/>
      <c r="O533" s="358"/>
      <c r="P533" s="358"/>
      <c r="Q533" s="358"/>
      <c r="R533" s="358"/>
    </row>
    <row r="534" spans="1:18" s="58" customFormat="1" x14ac:dyDescent="0.2">
      <c r="A534" s="257"/>
      <c r="B534" s="257"/>
      <c r="C534" s="257"/>
      <c r="D534" s="257"/>
      <c r="E534" s="257"/>
      <c r="F534" s="257"/>
      <c r="G534" s="257"/>
      <c r="H534" s="258"/>
      <c r="I534" s="259">
        <v>35</v>
      </c>
      <c r="J534" s="261" t="s">
        <v>21</v>
      </c>
      <c r="K534" s="260">
        <f>SUM(K535)</f>
        <v>100000</v>
      </c>
      <c r="L534" s="260">
        <v>62279</v>
      </c>
      <c r="M534" s="222">
        <f>AVERAGE(L534/K534)*100</f>
        <v>62.278999999999996</v>
      </c>
      <c r="N534" s="212"/>
      <c r="O534" s="219"/>
      <c r="P534" s="219"/>
      <c r="Q534" s="219"/>
      <c r="R534" s="219"/>
    </row>
    <row r="535" spans="1:18" s="58" customFormat="1" x14ac:dyDescent="0.2">
      <c r="A535" s="257">
        <v>1</v>
      </c>
      <c r="B535" s="257"/>
      <c r="C535" s="257"/>
      <c r="D535" s="257"/>
      <c r="E535" s="257"/>
      <c r="F535" s="257"/>
      <c r="G535" s="257"/>
      <c r="H535" s="258"/>
      <c r="I535" s="259">
        <v>351</v>
      </c>
      <c r="J535" s="261" t="s">
        <v>352</v>
      </c>
      <c r="K535" s="260">
        <v>100000</v>
      </c>
      <c r="L535" s="260">
        <v>62279</v>
      </c>
      <c r="M535" s="222">
        <f>AVERAGE(L535/K535)*100</f>
        <v>62.278999999999996</v>
      </c>
      <c r="N535" s="212"/>
      <c r="O535" s="219"/>
      <c r="P535" s="219"/>
      <c r="Q535" s="219"/>
      <c r="R535" s="219"/>
    </row>
    <row r="536" spans="1:18" s="4" customFormat="1" x14ac:dyDescent="0.2">
      <c r="A536" s="209"/>
      <c r="B536" s="209"/>
      <c r="C536" s="209"/>
      <c r="D536" s="209"/>
      <c r="E536" s="209"/>
      <c r="F536" s="209"/>
      <c r="G536" s="209"/>
      <c r="H536" s="114"/>
      <c r="I536" s="263" t="s">
        <v>499</v>
      </c>
      <c r="J536" s="264" t="s">
        <v>352</v>
      </c>
      <c r="K536" s="291"/>
      <c r="L536" s="291">
        <v>62279</v>
      </c>
      <c r="M536" s="292"/>
      <c r="N536" s="5"/>
      <c r="O536" s="220"/>
      <c r="P536" s="220"/>
      <c r="Q536" s="220"/>
      <c r="R536" s="220"/>
    </row>
    <row r="537" spans="1:18" s="58" customFormat="1" x14ac:dyDescent="0.2">
      <c r="A537" s="252">
        <v>1</v>
      </c>
      <c r="B537" s="252"/>
      <c r="C537" s="252"/>
      <c r="D537" s="252"/>
      <c r="E537" s="252" t="s">
        <v>51</v>
      </c>
      <c r="F537" s="252" t="s">
        <v>51</v>
      </c>
      <c r="G537" s="252" t="s">
        <v>51</v>
      </c>
      <c r="H537" s="253" t="s">
        <v>112</v>
      </c>
      <c r="I537" s="253" t="s">
        <v>875</v>
      </c>
      <c r="J537" s="254" t="s">
        <v>876</v>
      </c>
      <c r="K537" s="255">
        <f>SUM(K538)</f>
        <v>100000</v>
      </c>
      <c r="L537" s="255">
        <f t="shared" ref="L537" si="88">SUM(L538)</f>
        <v>16898</v>
      </c>
      <c r="M537" s="256">
        <f>AVERAGE(L537/K537)*100</f>
        <v>16.898</v>
      </c>
      <c r="N537" s="212"/>
      <c r="O537" s="219"/>
      <c r="P537" s="219"/>
      <c r="Q537" s="219"/>
      <c r="R537" s="219"/>
    </row>
    <row r="538" spans="1:18" s="58" customFormat="1" x14ac:dyDescent="0.2">
      <c r="A538" s="257"/>
      <c r="B538" s="257"/>
      <c r="C538" s="257"/>
      <c r="D538" s="257"/>
      <c r="E538" s="257" t="s">
        <v>30</v>
      </c>
      <c r="F538" s="257" t="s">
        <v>30</v>
      </c>
      <c r="G538" s="257" t="s">
        <v>30</v>
      </c>
      <c r="H538" s="258"/>
      <c r="I538" s="259">
        <v>38</v>
      </c>
      <c r="J538" s="261" t="s">
        <v>25</v>
      </c>
      <c r="K538" s="284">
        <f>SUM(K539)</f>
        <v>100000</v>
      </c>
      <c r="L538" s="284">
        <v>16898</v>
      </c>
      <c r="M538" s="222">
        <f>AVERAGE(L538/K538)*100</f>
        <v>16.898</v>
      </c>
      <c r="N538" s="212"/>
      <c r="O538" s="219"/>
      <c r="P538" s="219"/>
      <c r="Q538" s="219"/>
      <c r="R538" s="219"/>
    </row>
    <row r="539" spans="1:18" s="58" customFormat="1" x14ac:dyDescent="0.2">
      <c r="A539" s="257">
        <v>1</v>
      </c>
      <c r="B539" s="257"/>
      <c r="C539" s="257"/>
      <c r="D539" s="257"/>
      <c r="E539" s="257"/>
      <c r="F539" s="257"/>
      <c r="G539" s="257"/>
      <c r="H539" s="258"/>
      <c r="I539" s="259">
        <v>381</v>
      </c>
      <c r="J539" s="261" t="s">
        <v>26</v>
      </c>
      <c r="K539" s="260">
        <v>100000</v>
      </c>
      <c r="L539" s="260">
        <v>16898</v>
      </c>
      <c r="M539" s="222">
        <f>AVERAGE(L539/K539)*100</f>
        <v>16.898</v>
      </c>
      <c r="N539" s="212"/>
      <c r="O539" s="219"/>
      <c r="P539" s="219"/>
      <c r="Q539" s="219"/>
      <c r="R539" s="219"/>
    </row>
    <row r="540" spans="1:18" s="4" customFormat="1" x14ac:dyDescent="0.2">
      <c r="A540" s="209"/>
      <c r="B540" s="209"/>
      <c r="C540" s="209"/>
      <c r="D540" s="209"/>
      <c r="E540" s="209"/>
      <c r="F540" s="209"/>
      <c r="G540" s="209"/>
      <c r="H540" s="114"/>
      <c r="I540" s="263" t="s">
        <v>436</v>
      </c>
      <c r="J540" s="264" t="s">
        <v>437</v>
      </c>
      <c r="K540" s="291"/>
      <c r="L540" s="291">
        <v>16898</v>
      </c>
      <c r="M540" s="292"/>
      <c r="N540" s="5"/>
      <c r="O540" s="220"/>
      <c r="P540" s="220"/>
      <c r="Q540" s="220"/>
      <c r="R540" s="220"/>
    </row>
    <row r="541" spans="1:18" s="58" customFormat="1" x14ac:dyDescent="0.2">
      <c r="A541" s="268">
        <v>1</v>
      </c>
      <c r="B541" s="268"/>
      <c r="C541" s="268"/>
      <c r="D541" s="268"/>
      <c r="E541" s="268" t="s">
        <v>51</v>
      </c>
      <c r="F541" s="268" t="s">
        <v>51</v>
      </c>
      <c r="G541" s="268" t="s">
        <v>51</v>
      </c>
      <c r="H541" s="269"/>
      <c r="I541" s="269" t="s">
        <v>252</v>
      </c>
      <c r="J541" s="271" t="s">
        <v>253</v>
      </c>
      <c r="K541" s="272">
        <f>SUM(K542+K546+K550+K554+K558+K562+K566+K570)</f>
        <v>1620000</v>
      </c>
      <c r="L541" s="272">
        <f>SUM(L542+L546+L550+L554+L558+L562+L566+L570)</f>
        <v>32074.75</v>
      </c>
      <c r="M541" s="251">
        <f>AVERAGE(L541/K541)*100</f>
        <v>1.9799228395061728</v>
      </c>
      <c r="N541" s="212"/>
      <c r="O541" s="219"/>
      <c r="P541" s="219"/>
      <c r="Q541" s="219"/>
      <c r="R541" s="219"/>
    </row>
    <row r="542" spans="1:18" s="58" customFormat="1" x14ac:dyDescent="0.2">
      <c r="A542" s="252">
        <v>1</v>
      </c>
      <c r="B542" s="252"/>
      <c r="C542" s="252"/>
      <c r="D542" s="252"/>
      <c r="E542" s="252" t="s">
        <v>51</v>
      </c>
      <c r="F542" s="252" t="s">
        <v>51</v>
      </c>
      <c r="G542" s="252" t="s">
        <v>51</v>
      </c>
      <c r="H542" s="253" t="s">
        <v>112</v>
      </c>
      <c r="I542" s="253" t="s">
        <v>254</v>
      </c>
      <c r="J542" s="254" t="s">
        <v>255</v>
      </c>
      <c r="K542" s="255">
        <f>SUM(K543)</f>
        <v>15000</v>
      </c>
      <c r="L542" s="255">
        <f>SUM(L543)</f>
        <v>0</v>
      </c>
      <c r="M542" s="256">
        <f>AVERAGE(L542/K542)*100</f>
        <v>0</v>
      </c>
      <c r="N542" s="212"/>
      <c r="O542" s="219"/>
      <c r="P542" s="219"/>
      <c r="Q542" s="219"/>
      <c r="R542" s="219"/>
    </row>
    <row r="543" spans="1:18" s="58" customFormat="1" x14ac:dyDescent="0.2">
      <c r="A543" s="257"/>
      <c r="B543" s="257"/>
      <c r="C543" s="257"/>
      <c r="D543" s="257"/>
      <c r="E543" s="257" t="s">
        <v>30</v>
      </c>
      <c r="F543" s="257" t="s">
        <v>30</v>
      </c>
      <c r="G543" s="257" t="s">
        <v>30</v>
      </c>
      <c r="H543" s="258"/>
      <c r="I543" s="259">
        <v>42</v>
      </c>
      <c r="J543" s="261" t="s">
        <v>29</v>
      </c>
      <c r="K543" s="260">
        <f>SUM(K544)</f>
        <v>15000</v>
      </c>
      <c r="L543" s="260">
        <v>0</v>
      </c>
      <c r="M543" s="222">
        <f>AVERAGE(L543/K543)*100</f>
        <v>0</v>
      </c>
      <c r="N543" s="212"/>
      <c r="O543" s="219"/>
      <c r="P543" s="219"/>
      <c r="Q543" s="219"/>
      <c r="R543" s="219"/>
    </row>
    <row r="544" spans="1:18" s="58" customFormat="1" x14ac:dyDescent="0.2">
      <c r="A544" s="257">
        <v>1</v>
      </c>
      <c r="B544" s="257"/>
      <c r="C544" s="257"/>
      <c r="D544" s="257"/>
      <c r="E544" s="257" t="s">
        <v>30</v>
      </c>
      <c r="F544" s="257" t="s">
        <v>30</v>
      </c>
      <c r="G544" s="257" t="s">
        <v>30</v>
      </c>
      <c r="H544" s="258"/>
      <c r="I544" s="259">
        <v>422</v>
      </c>
      <c r="J544" s="261" t="s">
        <v>349</v>
      </c>
      <c r="K544" s="260">
        <v>15000</v>
      </c>
      <c r="L544" s="260">
        <v>0</v>
      </c>
      <c r="M544" s="222">
        <f>AVERAGE(L544/K544)*100</f>
        <v>0</v>
      </c>
      <c r="N544" s="212"/>
      <c r="O544" s="219"/>
      <c r="P544" s="219"/>
      <c r="Q544" s="219"/>
      <c r="R544" s="219"/>
    </row>
    <row r="545" spans="1:18" s="4" customFormat="1" x14ac:dyDescent="0.2">
      <c r="A545" s="209"/>
      <c r="B545" s="209"/>
      <c r="C545" s="209"/>
      <c r="D545" s="209"/>
      <c r="E545" s="209"/>
      <c r="F545" s="209"/>
      <c r="G545" s="209"/>
      <c r="H545" s="114"/>
      <c r="I545" s="263" t="s">
        <v>523</v>
      </c>
      <c r="J545" s="264" t="s">
        <v>524</v>
      </c>
      <c r="K545" s="291"/>
      <c r="L545" s="291">
        <v>0</v>
      </c>
      <c r="M545" s="292"/>
      <c r="N545" s="5"/>
      <c r="O545" s="220"/>
      <c r="P545" s="220"/>
      <c r="Q545" s="220"/>
      <c r="R545" s="220"/>
    </row>
    <row r="546" spans="1:18" s="58" customFormat="1" x14ac:dyDescent="0.2">
      <c r="A546" s="252">
        <v>1</v>
      </c>
      <c r="B546" s="252"/>
      <c r="C546" s="252"/>
      <c r="D546" s="252"/>
      <c r="E546" s="252" t="s">
        <v>51</v>
      </c>
      <c r="F546" s="252" t="s">
        <v>51</v>
      </c>
      <c r="G546" s="252" t="s">
        <v>51</v>
      </c>
      <c r="H546" s="253" t="s">
        <v>112</v>
      </c>
      <c r="I546" s="253" t="s">
        <v>418</v>
      </c>
      <c r="J546" s="254" t="s">
        <v>419</v>
      </c>
      <c r="K546" s="255">
        <f>SUM(K547)</f>
        <v>50000</v>
      </c>
      <c r="L546" s="255">
        <f t="shared" ref="L546" si="89">SUM(L547)</f>
        <v>0</v>
      </c>
      <c r="M546" s="256">
        <f>AVERAGE(L546/K546)*100</f>
        <v>0</v>
      </c>
      <c r="N546" s="212"/>
      <c r="O546" s="219"/>
      <c r="P546" s="219"/>
      <c r="Q546" s="219"/>
      <c r="R546" s="219"/>
    </row>
    <row r="547" spans="1:18" s="58" customFormat="1" x14ac:dyDescent="0.2">
      <c r="A547" s="257"/>
      <c r="B547" s="257"/>
      <c r="C547" s="257"/>
      <c r="D547" s="257"/>
      <c r="E547" s="257"/>
      <c r="F547" s="257"/>
      <c r="G547" s="257"/>
      <c r="H547" s="258"/>
      <c r="I547" s="259">
        <v>42</v>
      </c>
      <c r="J547" s="261" t="s">
        <v>29</v>
      </c>
      <c r="K547" s="260">
        <f>SUM(K548)</f>
        <v>50000</v>
      </c>
      <c r="L547" s="260">
        <v>0</v>
      </c>
      <c r="M547" s="222">
        <f>AVERAGE(L547/K547)*100</f>
        <v>0</v>
      </c>
      <c r="N547" s="212"/>
      <c r="O547" s="219"/>
      <c r="P547" s="219"/>
      <c r="Q547" s="219"/>
      <c r="R547" s="219"/>
    </row>
    <row r="548" spans="1:18" s="58" customFormat="1" x14ac:dyDescent="0.2">
      <c r="A548" s="257">
        <v>1</v>
      </c>
      <c r="B548" s="257"/>
      <c r="C548" s="257"/>
      <c r="D548" s="257"/>
      <c r="E548" s="257"/>
      <c r="F548" s="257"/>
      <c r="G548" s="257"/>
      <c r="H548" s="258"/>
      <c r="I548" s="259">
        <v>422</v>
      </c>
      <c r="J548" s="261" t="s">
        <v>349</v>
      </c>
      <c r="K548" s="260">
        <v>50000</v>
      </c>
      <c r="L548" s="260">
        <v>0</v>
      </c>
      <c r="M548" s="222">
        <f>AVERAGE(L548/K548)*100</f>
        <v>0</v>
      </c>
      <c r="N548" s="212"/>
      <c r="O548" s="219"/>
      <c r="P548" s="219"/>
      <c r="Q548" s="219"/>
      <c r="R548" s="219"/>
    </row>
    <row r="549" spans="1:18" s="4" customFormat="1" x14ac:dyDescent="0.2">
      <c r="A549" s="209"/>
      <c r="B549" s="209"/>
      <c r="C549" s="209"/>
      <c r="D549" s="209"/>
      <c r="E549" s="209"/>
      <c r="F549" s="209"/>
      <c r="G549" s="209"/>
      <c r="H549" s="114"/>
      <c r="I549" s="263" t="s">
        <v>496</v>
      </c>
      <c r="J549" s="264" t="s">
        <v>497</v>
      </c>
      <c r="K549" s="291"/>
      <c r="L549" s="291">
        <v>0</v>
      </c>
      <c r="M549" s="292"/>
      <c r="N549" s="5"/>
      <c r="O549" s="220"/>
      <c r="P549" s="220"/>
      <c r="Q549" s="220"/>
      <c r="R549" s="220"/>
    </row>
    <row r="550" spans="1:18" s="4" customFormat="1" x14ac:dyDescent="0.2">
      <c r="A550" s="252">
        <v>1</v>
      </c>
      <c r="B550" s="252"/>
      <c r="C550" s="252"/>
      <c r="D550" s="252"/>
      <c r="E550" s="252" t="s">
        <v>51</v>
      </c>
      <c r="F550" s="252" t="s">
        <v>51</v>
      </c>
      <c r="G550" s="252" t="s">
        <v>51</v>
      </c>
      <c r="H550" s="253" t="s">
        <v>112</v>
      </c>
      <c r="I550" s="253" t="s">
        <v>941</v>
      </c>
      <c r="J550" s="254" t="s">
        <v>942</v>
      </c>
      <c r="K550" s="255">
        <f>SUM(K551)</f>
        <v>630000</v>
      </c>
      <c r="L550" s="255">
        <f t="shared" ref="L550" si="90">SUM(L551)</f>
        <v>30405.360000000001</v>
      </c>
      <c r="M550" s="256">
        <f>AVERAGE(L550/K550)*100</f>
        <v>4.8262476190476189</v>
      </c>
      <c r="N550" s="5"/>
      <c r="O550" s="220"/>
      <c r="P550" s="220"/>
      <c r="Q550" s="220"/>
      <c r="R550" s="220"/>
    </row>
    <row r="551" spans="1:18" s="4" customFormat="1" x14ac:dyDescent="0.2">
      <c r="A551" s="257"/>
      <c r="B551" s="257"/>
      <c r="C551" s="257"/>
      <c r="D551" s="257"/>
      <c r="E551" s="257" t="s">
        <v>30</v>
      </c>
      <c r="F551" s="257" t="s">
        <v>30</v>
      </c>
      <c r="G551" s="257" t="s">
        <v>30</v>
      </c>
      <c r="H551" s="258"/>
      <c r="I551" s="259">
        <v>45</v>
      </c>
      <c r="J551" s="261" t="s">
        <v>379</v>
      </c>
      <c r="K551" s="260">
        <f>SUM(K552)</f>
        <v>630000</v>
      </c>
      <c r="L551" s="260">
        <v>30405.360000000001</v>
      </c>
      <c r="M551" s="222">
        <f>AVERAGE(L551/K551)*100</f>
        <v>4.8262476190476189</v>
      </c>
      <c r="N551" s="5"/>
      <c r="O551" s="220"/>
      <c r="P551" s="220"/>
      <c r="Q551" s="220"/>
      <c r="R551" s="220"/>
    </row>
    <row r="552" spans="1:18" s="4" customFormat="1" x14ac:dyDescent="0.2">
      <c r="A552" s="257">
        <v>1</v>
      </c>
      <c r="B552" s="257"/>
      <c r="C552" s="257"/>
      <c r="D552" s="257"/>
      <c r="E552" s="257" t="s">
        <v>30</v>
      </c>
      <c r="F552" s="257" t="s">
        <v>30</v>
      </c>
      <c r="G552" s="257" t="s">
        <v>30</v>
      </c>
      <c r="H552" s="258"/>
      <c r="I552" s="259">
        <v>451</v>
      </c>
      <c r="J552" s="261" t="s">
        <v>380</v>
      </c>
      <c r="K552" s="260">
        <v>630000</v>
      </c>
      <c r="L552" s="260">
        <v>30405.360000000001</v>
      </c>
      <c r="M552" s="222">
        <f>AVERAGE(L552/K552)*100</f>
        <v>4.8262476190476189</v>
      </c>
      <c r="N552" s="5"/>
      <c r="O552" s="220"/>
      <c r="P552" s="220"/>
      <c r="Q552" s="220"/>
      <c r="R552" s="220"/>
    </row>
    <row r="553" spans="1:18" s="4" customFormat="1" x14ac:dyDescent="0.2">
      <c r="A553" s="275"/>
      <c r="B553" s="275"/>
      <c r="C553" s="275"/>
      <c r="D553" s="275"/>
      <c r="E553" s="275"/>
      <c r="F553" s="275"/>
      <c r="G553" s="275"/>
      <c r="H553" s="276"/>
      <c r="I553" s="277">
        <v>4511</v>
      </c>
      <c r="J553" s="278" t="s">
        <v>380</v>
      </c>
      <c r="K553" s="279"/>
      <c r="L553" s="291">
        <v>30405.360000000001</v>
      </c>
      <c r="M553" s="292"/>
      <c r="N553" s="5"/>
      <c r="O553" s="220"/>
      <c r="P553" s="220"/>
      <c r="Q553" s="220"/>
      <c r="R553" s="220"/>
    </row>
    <row r="554" spans="1:18" s="4" customFormat="1" x14ac:dyDescent="0.2">
      <c r="A554" s="252">
        <v>1</v>
      </c>
      <c r="B554" s="252"/>
      <c r="C554" s="252"/>
      <c r="D554" s="252"/>
      <c r="E554" s="252" t="s">
        <v>51</v>
      </c>
      <c r="F554" s="252" t="s">
        <v>51</v>
      </c>
      <c r="G554" s="252" t="s">
        <v>51</v>
      </c>
      <c r="H554" s="253" t="s">
        <v>112</v>
      </c>
      <c r="I554" s="253" t="s">
        <v>943</v>
      </c>
      <c r="J554" s="254" t="s">
        <v>944</v>
      </c>
      <c r="K554" s="255">
        <f>SUM(K555)</f>
        <v>680000</v>
      </c>
      <c r="L554" s="255">
        <f t="shared" ref="L554" si="91">SUM(L555)</f>
        <v>169.39</v>
      </c>
      <c r="M554" s="256">
        <f>AVERAGE(L554/K554)*100</f>
        <v>2.4910294117647055E-2</v>
      </c>
      <c r="N554" s="5"/>
      <c r="O554" s="220"/>
      <c r="P554" s="220"/>
      <c r="Q554" s="220"/>
      <c r="R554" s="220"/>
    </row>
    <row r="555" spans="1:18" s="4" customFormat="1" x14ac:dyDescent="0.2">
      <c r="A555" s="257"/>
      <c r="B555" s="257"/>
      <c r="C555" s="257"/>
      <c r="D555" s="257"/>
      <c r="E555" s="257" t="s">
        <v>30</v>
      </c>
      <c r="F555" s="257" t="s">
        <v>30</v>
      </c>
      <c r="G555" s="257" t="s">
        <v>30</v>
      </c>
      <c r="H555" s="258"/>
      <c r="I555" s="259">
        <v>45</v>
      </c>
      <c r="J555" s="261" t="s">
        <v>379</v>
      </c>
      <c r="K555" s="260">
        <f>SUM(K556)</f>
        <v>680000</v>
      </c>
      <c r="L555" s="260">
        <v>169.39</v>
      </c>
      <c r="M555" s="222">
        <f>AVERAGE(L555/K555)*100</f>
        <v>2.4910294117647055E-2</v>
      </c>
      <c r="N555" s="5"/>
      <c r="O555" s="220"/>
      <c r="P555" s="220"/>
      <c r="Q555" s="220"/>
      <c r="R555" s="220"/>
    </row>
    <row r="556" spans="1:18" s="4" customFormat="1" x14ac:dyDescent="0.2">
      <c r="A556" s="257">
        <v>1</v>
      </c>
      <c r="B556" s="257"/>
      <c r="C556" s="257"/>
      <c r="D556" s="257"/>
      <c r="E556" s="257" t="s">
        <v>30</v>
      </c>
      <c r="F556" s="257" t="s">
        <v>30</v>
      </c>
      <c r="G556" s="257" t="s">
        <v>30</v>
      </c>
      <c r="H556" s="258"/>
      <c r="I556" s="259">
        <v>451</v>
      </c>
      <c r="J556" s="261" t="s">
        <v>380</v>
      </c>
      <c r="K556" s="260">
        <v>680000</v>
      </c>
      <c r="L556" s="260">
        <v>169.39</v>
      </c>
      <c r="M556" s="222">
        <f>AVERAGE(L556/K556)*100</f>
        <v>2.4910294117647055E-2</v>
      </c>
      <c r="N556" s="5"/>
      <c r="O556" s="220"/>
      <c r="P556" s="220"/>
      <c r="Q556" s="220"/>
      <c r="R556" s="220"/>
    </row>
    <row r="557" spans="1:18" s="4" customFormat="1" x14ac:dyDescent="0.2">
      <c r="A557" s="275"/>
      <c r="B557" s="275"/>
      <c r="C557" s="275"/>
      <c r="D557" s="275"/>
      <c r="E557" s="275"/>
      <c r="F557" s="275"/>
      <c r="G557" s="275"/>
      <c r="H557" s="276"/>
      <c r="I557" s="277">
        <v>4511</v>
      </c>
      <c r="J557" s="278" t="s">
        <v>380</v>
      </c>
      <c r="K557" s="279"/>
      <c r="L557" s="291">
        <v>169.39</v>
      </c>
      <c r="M557" s="292"/>
      <c r="N557" s="5"/>
      <c r="O557" s="220"/>
      <c r="P557" s="220"/>
      <c r="Q557" s="220"/>
      <c r="R557" s="220"/>
    </row>
    <row r="558" spans="1:18" s="4" customFormat="1" x14ac:dyDescent="0.2">
      <c r="A558" s="252">
        <v>1</v>
      </c>
      <c r="B558" s="252"/>
      <c r="C558" s="252"/>
      <c r="D558" s="252"/>
      <c r="E558" s="252" t="s">
        <v>51</v>
      </c>
      <c r="F558" s="252" t="s">
        <v>51</v>
      </c>
      <c r="G558" s="252" t="s">
        <v>51</v>
      </c>
      <c r="H558" s="253" t="s">
        <v>112</v>
      </c>
      <c r="I558" s="253" t="s">
        <v>945</v>
      </c>
      <c r="J558" s="254" t="s">
        <v>946</v>
      </c>
      <c r="K558" s="255">
        <f>SUM(K559)</f>
        <v>10000</v>
      </c>
      <c r="L558" s="255">
        <f t="shared" ref="L558" si="92">SUM(L559)</f>
        <v>0</v>
      </c>
      <c r="M558" s="256">
        <f>AVERAGE(L558/K558)*100</f>
        <v>0</v>
      </c>
      <c r="N558" s="5"/>
      <c r="O558" s="220"/>
      <c r="P558" s="220"/>
      <c r="Q558" s="220"/>
      <c r="R558" s="220"/>
    </row>
    <row r="559" spans="1:18" s="4" customFormat="1" x14ac:dyDescent="0.2">
      <c r="A559" s="257"/>
      <c r="B559" s="257"/>
      <c r="C559" s="257"/>
      <c r="D559" s="257"/>
      <c r="E559" s="257" t="s">
        <v>30</v>
      </c>
      <c r="F559" s="257" t="s">
        <v>30</v>
      </c>
      <c r="G559" s="257" t="s">
        <v>30</v>
      </c>
      <c r="H559" s="258"/>
      <c r="I559" s="259">
        <v>45</v>
      </c>
      <c r="J559" s="261" t="s">
        <v>379</v>
      </c>
      <c r="K559" s="260">
        <f>SUM(K560)</f>
        <v>10000</v>
      </c>
      <c r="L559" s="260">
        <v>0</v>
      </c>
      <c r="M559" s="222">
        <f>AVERAGE(L559/K559)*100</f>
        <v>0</v>
      </c>
      <c r="N559" s="5"/>
      <c r="O559" s="220"/>
      <c r="P559" s="220"/>
      <c r="Q559" s="220"/>
      <c r="R559" s="220"/>
    </row>
    <row r="560" spans="1:18" s="4" customFormat="1" x14ac:dyDescent="0.2">
      <c r="A560" s="257">
        <v>1</v>
      </c>
      <c r="B560" s="257"/>
      <c r="C560" s="257"/>
      <c r="D560" s="257"/>
      <c r="E560" s="257" t="s">
        <v>30</v>
      </c>
      <c r="F560" s="257" t="s">
        <v>30</v>
      </c>
      <c r="G560" s="257" t="s">
        <v>30</v>
      </c>
      <c r="H560" s="258"/>
      <c r="I560" s="259">
        <v>451</v>
      </c>
      <c r="J560" s="261" t="s">
        <v>380</v>
      </c>
      <c r="K560" s="260">
        <v>10000</v>
      </c>
      <c r="L560" s="260">
        <v>0</v>
      </c>
      <c r="M560" s="222">
        <f>AVERAGE(L560/K560)*100</f>
        <v>0</v>
      </c>
      <c r="N560" s="5"/>
      <c r="O560" s="220"/>
      <c r="P560" s="220"/>
      <c r="Q560" s="220"/>
      <c r="R560" s="220"/>
    </row>
    <row r="561" spans="1:18" s="4" customFormat="1" x14ac:dyDescent="0.2">
      <c r="A561" s="275"/>
      <c r="B561" s="275"/>
      <c r="C561" s="275"/>
      <c r="D561" s="275"/>
      <c r="E561" s="275"/>
      <c r="F561" s="275"/>
      <c r="G561" s="275"/>
      <c r="H561" s="276"/>
      <c r="I561" s="277">
        <v>4511</v>
      </c>
      <c r="J561" s="278" t="s">
        <v>380</v>
      </c>
      <c r="K561" s="279"/>
      <c r="L561" s="291">
        <v>0</v>
      </c>
      <c r="M561" s="292"/>
      <c r="N561" s="5"/>
      <c r="O561" s="220"/>
      <c r="P561" s="220"/>
      <c r="Q561" s="220"/>
      <c r="R561" s="220"/>
    </row>
    <row r="562" spans="1:18" s="58" customFormat="1" x14ac:dyDescent="0.2">
      <c r="A562" s="252">
        <v>1</v>
      </c>
      <c r="B562" s="252"/>
      <c r="C562" s="252"/>
      <c r="D562" s="252"/>
      <c r="E562" s="252" t="s">
        <v>51</v>
      </c>
      <c r="F562" s="252" t="s">
        <v>51</v>
      </c>
      <c r="G562" s="252" t="s">
        <v>51</v>
      </c>
      <c r="H562" s="253" t="s">
        <v>112</v>
      </c>
      <c r="I562" s="253" t="s">
        <v>382</v>
      </c>
      <c r="J562" s="254" t="s">
        <v>256</v>
      </c>
      <c r="K562" s="255">
        <f>SUM(K563)</f>
        <v>50000</v>
      </c>
      <c r="L562" s="255">
        <f t="shared" ref="L562" si="93">SUM(L563)</f>
        <v>0</v>
      </c>
      <c r="M562" s="256">
        <f>AVERAGE(L562/K562)*100</f>
        <v>0</v>
      </c>
      <c r="N562" s="212"/>
      <c r="O562" s="219"/>
      <c r="P562" s="219"/>
      <c r="Q562" s="219"/>
      <c r="R562" s="219"/>
    </row>
    <row r="563" spans="1:18" s="58" customFormat="1" x14ac:dyDescent="0.2">
      <c r="A563" s="257"/>
      <c r="B563" s="257"/>
      <c r="C563" s="257"/>
      <c r="D563" s="257"/>
      <c r="E563" s="257" t="s">
        <v>30</v>
      </c>
      <c r="F563" s="257" t="s">
        <v>30</v>
      </c>
      <c r="G563" s="257" t="s">
        <v>30</v>
      </c>
      <c r="H563" s="258"/>
      <c r="I563" s="259">
        <v>32</v>
      </c>
      <c r="J563" s="261" t="s">
        <v>13</v>
      </c>
      <c r="K563" s="260">
        <f>SUM(K564)</f>
        <v>50000</v>
      </c>
      <c r="L563" s="260">
        <v>0</v>
      </c>
      <c r="M563" s="222">
        <f>AVERAGE(L563/K563)*100</f>
        <v>0</v>
      </c>
      <c r="N563" s="212"/>
      <c r="O563" s="219"/>
      <c r="P563" s="219"/>
      <c r="Q563" s="219"/>
      <c r="R563" s="219"/>
    </row>
    <row r="564" spans="1:18" s="58" customFormat="1" x14ac:dyDescent="0.2">
      <c r="A564" s="257">
        <v>1</v>
      </c>
      <c r="B564" s="257"/>
      <c r="C564" s="257"/>
      <c r="D564" s="257"/>
      <c r="E564" s="257" t="s">
        <v>30</v>
      </c>
      <c r="F564" s="257" t="s">
        <v>30</v>
      </c>
      <c r="G564" s="257" t="s">
        <v>30</v>
      </c>
      <c r="H564" s="258"/>
      <c r="I564" s="259">
        <v>323</v>
      </c>
      <c r="J564" s="261" t="s">
        <v>16</v>
      </c>
      <c r="K564" s="260">
        <v>50000</v>
      </c>
      <c r="L564" s="260">
        <v>0</v>
      </c>
      <c r="M564" s="222">
        <f>AVERAGE(L564/K564)*100</f>
        <v>0</v>
      </c>
      <c r="N564" s="212"/>
      <c r="O564" s="219"/>
      <c r="P564" s="219"/>
      <c r="Q564" s="219"/>
      <c r="R564" s="219"/>
    </row>
    <row r="565" spans="1:18" s="4" customFormat="1" x14ac:dyDescent="0.2">
      <c r="A565" s="209"/>
      <c r="B565" s="209"/>
      <c r="C565" s="209"/>
      <c r="D565" s="209"/>
      <c r="E565" s="209"/>
      <c r="F565" s="209"/>
      <c r="G565" s="209"/>
      <c r="H565" s="114"/>
      <c r="I565" s="263" t="s">
        <v>472</v>
      </c>
      <c r="J565" s="264" t="s">
        <v>473</v>
      </c>
      <c r="K565" s="291"/>
      <c r="L565" s="291">
        <v>0</v>
      </c>
      <c r="M565" s="292"/>
      <c r="N565" s="5"/>
      <c r="O565" s="220"/>
      <c r="P565" s="220"/>
      <c r="Q565" s="220"/>
      <c r="R565" s="220"/>
    </row>
    <row r="566" spans="1:18" s="4" customFormat="1" x14ac:dyDescent="0.2">
      <c r="A566" s="252">
        <v>1</v>
      </c>
      <c r="B566" s="252"/>
      <c r="C566" s="252"/>
      <c r="D566" s="252"/>
      <c r="E566" s="252" t="s">
        <v>51</v>
      </c>
      <c r="F566" s="252" t="s">
        <v>51</v>
      </c>
      <c r="G566" s="252" t="s">
        <v>51</v>
      </c>
      <c r="H566" s="253" t="s">
        <v>112</v>
      </c>
      <c r="I566" s="253" t="s">
        <v>947</v>
      </c>
      <c r="J566" s="254" t="s">
        <v>948</v>
      </c>
      <c r="K566" s="255">
        <f>SUM(K567)</f>
        <v>100000</v>
      </c>
      <c r="L566" s="255">
        <f t="shared" ref="L566" si="94">SUM(L567)</f>
        <v>0</v>
      </c>
      <c r="M566" s="256">
        <f>AVERAGE(L566/K566)*100</f>
        <v>0</v>
      </c>
      <c r="N566" s="5"/>
      <c r="O566" s="220"/>
      <c r="P566" s="220"/>
      <c r="Q566" s="220"/>
      <c r="R566" s="220"/>
    </row>
    <row r="567" spans="1:18" s="4" customFormat="1" x14ac:dyDescent="0.2">
      <c r="A567" s="257"/>
      <c r="B567" s="257"/>
      <c r="C567" s="257"/>
      <c r="D567" s="257"/>
      <c r="E567" s="257" t="s">
        <v>30</v>
      </c>
      <c r="F567" s="257" t="s">
        <v>30</v>
      </c>
      <c r="G567" s="257" t="s">
        <v>30</v>
      </c>
      <c r="H567" s="258"/>
      <c r="I567" s="259">
        <v>32</v>
      </c>
      <c r="J567" s="261" t="s">
        <v>13</v>
      </c>
      <c r="K567" s="260">
        <f>SUM(K568)</f>
        <v>100000</v>
      </c>
      <c r="L567" s="260">
        <v>0</v>
      </c>
      <c r="M567" s="222">
        <f>AVERAGE(L567/K567)*100</f>
        <v>0</v>
      </c>
      <c r="N567" s="5"/>
      <c r="O567" s="220"/>
      <c r="P567" s="220"/>
      <c r="Q567" s="220"/>
      <c r="R567" s="220"/>
    </row>
    <row r="568" spans="1:18" s="4" customFormat="1" x14ac:dyDescent="0.2">
      <c r="A568" s="257">
        <v>1</v>
      </c>
      <c r="B568" s="257"/>
      <c r="C568" s="257"/>
      <c r="D568" s="257"/>
      <c r="E568" s="257" t="s">
        <v>30</v>
      </c>
      <c r="F568" s="257" t="s">
        <v>30</v>
      </c>
      <c r="G568" s="257" t="s">
        <v>30</v>
      </c>
      <c r="H568" s="258"/>
      <c r="I568" s="259">
        <v>323</v>
      </c>
      <c r="J568" s="261" t="s">
        <v>16</v>
      </c>
      <c r="K568" s="260">
        <v>100000</v>
      </c>
      <c r="L568" s="260">
        <v>0</v>
      </c>
      <c r="M568" s="222">
        <f>AVERAGE(L568/K568)*100</f>
        <v>0</v>
      </c>
      <c r="N568" s="5"/>
      <c r="O568" s="220"/>
      <c r="P568" s="220"/>
      <c r="Q568" s="220"/>
      <c r="R568" s="220"/>
    </row>
    <row r="569" spans="1:18" s="4" customFormat="1" x14ac:dyDescent="0.2">
      <c r="A569" s="275"/>
      <c r="B569" s="275"/>
      <c r="C569" s="275"/>
      <c r="D569" s="275"/>
      <c r="E569" s="275"/>
      <c r="F569" s="275"/>
      <c r="G569" s="275"/>
      <c r="H569" s="276"/>
      <c r="I569" s="277">
        <v>3232</v>
      </c>
      <c r="J569" s="264" t="s">
        <v>473</v>
      </c>
      <c r="K569" s="279"/>
      <c r="L569" s="291">
        <v>0</v>
      </c>
      <c r="M569" s="292"/>
      <c r="N569" s="5"/>
      <c r="O569" s="220"/>
      <c r="P569" s="220"/>
      <c r="Q569" s="220"/>
      <c r="R569" s="220"/>
    </row>
    <row r="570" spans="1:18" s="58" customFormat="1" x14ac:dyDescent="0.2">
      <c r="A570" s="288">
        <v>1</v>
      </c>
      <c r="B570" s="288"/>
      <c r="C570" s="288"/>
      <c r="D570" s="288"/>
      <c r="E570" s="288"/>
      <c r="F570" s="288"/>
      <c r="G570" s="288" t="s">
        <v>51</v>
      </c>
      <c r="H570" s="289" t="s">
        <v>112</v>
      </c>
      <c r="I570" s="289" t="s">
        <v>877</v>
      </c>
      <c r="J570" s="290" t="s">
        <v>878</v>
      </c>
      <c r="K570" s="324">
        <f>SUM(K571)</f>
        <v>85000</v>
      </c>
      <c r="L570" s="324">
        <f>SUM(L571)</f>
        <v>1500</v>
      </c>
      <c r="M570" s="325">
        <f>AVERAGE(L570/K570)*100</f>
        <v>1.7647058823529411</v>
      </c>
      <c r="N570" s="212"/>
      <c r="O570" s="219"/>
      <c r="P570" s="219"/>
      <c r="Q570" s="219"/>
      <c r="R570" s="219"/>
    </row>
    <row r="571" spans="1:18" s="58" customFormat="1" x14ac:dyDescent="0.2">
      <c r="A571" s="283"/>
      <c r="B571" s="283"/>
      <c r="C571" s="283"/>
      <c r="D571" s="283"/>
      <c r="E571" s="283"/>
      <c r="F571" s="283"/>
      <c r="G571" s="283"/>
      <c r="H571" s="258"/>
      <c r="I571" s="259">
        <v>32</v>
      </c>
      <c r="J571" s="261" t="s">
        <v>13</v>
      </c>
      <c r="K571" s="284">
        <f>SUM(K572)</f>
        <v>85000</v>
      </c>
      <c r="L571" s="284">
        <v>1500</v>
      </c>
      <c r="M571" s="222">
        <f>AVERAGE(L571/K571)*100</f>
        <v>1.7647058823529411</v>
      </c>
      <c r="N571" s="212"/>
      <c r="O571" s="219"/>
      <c r="P571" s="219"/>
      <c r="Q571" s="219"/>
      <c r="R571" s="219"/>
    </row>
    <row r="572" spans="1:18" s="58" customFormat="1" x14ac:dyDescent="0.2">
      <c r="A572" s="283">
        <v>1</v>
      </c>
      <c r="B572" s="283"/>
      <c r="C572" s="283"/>
      <c r="D572" s="283"/>
      <c r="E572" s="283"/>
      <c r="F572" s="283"/>
      <c r="G572" s="283"/>
      <c r="H572" s="258"/>
      <c r="I572" s="259">
        <v>323</v>
      </c>
      <c r="J572" s="261" t="s">
        <v>16</v>
      </c>
      <c r="K572" s="260">
        <v>85000</v>
      </c>
      <c r="L572" s="260">
        <v>1500</v>
      </c>
      <c r="M572" s="222">
        <f>AVERAGE(L572/K572)*100</f>
        <v>1.7647058823529411</v>
      </c>
      <c r="N572" s="212"/>
      <c r="O572" s="219"/>
      <c r="P572" s="219"/>
      <c r="Q572" s="219"/>
      <c r="R572" s="219"/>
    </row>
    <row r="573" spans="1:18" s="4" customFormat="1" x14ac:dyDescent="0.2">
      <c r="A573" s="285"/>
      <c r="B573" s="285"/>
      <c r="C573" s="285"/>
      <c r="D573" s="285"/>
      <c r="E573" s="285"/>
      <c r="F573" s="285"/>
      <c r="G573" s="285"/>
      <c r="H573" s="114"/>
      <c r="I573" s="263" t="s">
        <v>472</v>
      </c>
      <c r="J573" s="264" t="s">
        <v>473</v>
      </c>
      <c r="K573" s="291"/>
      <c r="L573" s="291">
        <v>1500</v>
      </c>
      <c r="M573" s="292"/>
      <c r="N573" s="5"/>
      <c r="O573" s="220"/>
      <c r="P573" s="220"/>
      <c r="Q573" s="220"/>
      <c r="R573" s="220"/>
    </row>
    <row r="574" spans="1:18" s="58" customFormat="1" x14ac:dyDescent="0.2">
      <c r="A574" s="240"/>
      <c r="B574" s="240"/>
      <c r="C574" s="240"/>
      <c r="D574" s="240"/>
      <c r="E574" s="240"/>
      <c r="F574" s="240"/>
      <c r="G574" s="240"/>
      <c r="H574" s="241"/>
      <c r="I574" s="242" t="s">
        <v>257</v>
      </c>
      <c r="J574" s="243"/>
      <c r="K574" s="244">
        <f>SUM(K576+K581+K619+K648)</f>
        <v>5379650</v>
      </c>
      <c r="L574" s="244">
        <f>SUM(L576+L581+L619+L648)</f>
        <v>2239245.0199999996</v>
      </c>
      <c r="M574" s="245">
        <f t="shared" ref="M574:M579" si="95">AVERAGE(L574/K574)*100</f>
        <v>41.624362551467094</v>
      </c>
      <c r="N574" s="212"/>
      <c r="O574" s="219"/>
      <c r="P574" s="219"/>
      <c r="Q574" s="219"/>
      <c r="R574" s="219"/>
    </row>
    <row r="575" spans="1:18" s="58" customFormat="1" x14ac:dyDescent="0.2">
      <c r="A575" s="240"/>
      <c r="B575" s="240"/>
      <c r="C575" s="240"/>
      <c r="D575" s="240"/>
      <c r="E575" s="240"/>
      <c r="F575" s="240"/>
      <c r="G575" s="240"/>
      <c r="H575" s="241" t="s">
        <v>91</v>
      </c>
      <c r="I575" s="242" t="s">
        <v>337</v>
      </c>
      <c r="J575" s="243"/>
      <c r="K575" s="244">
        <f>SUM(K577+K582+K620+K624+K628+K636+K640+K644+K649)</f>
        <v>5229650</v>
      </c>
      <c r="L575" s="244">
        <f>SUM(L577+L582+L620+L624+L628+L636+L640+L644+L649)</f>
        <v>2235495.02</v>
      </c>
      <c r="M575" s="245">
        <f t="shared" si="95"/>
        <v>42.746551298844096</v>
      </c>
      <c r="N575" s="212"/>
      <c r="O575" s="219"/>
      <c r="P575" s="219"/>
      <c r="Q575" s="219"/>
      <c r="R575" s="219"/>
    </row>
    <row r="576" spans="1:18" s="58" customFormat="1" x14ac:dyDescent="0.2">
      <c r="A576" s="268">
        <v>1</v>
      </c>
      <c r="B576" s="268"/>
      <c r="C576" s="268"/>
      <c r="D576" s="268"/>
      <c r="E576" s="268" t="s">
        <v>51</v>
      </c>
      <c r="F576" s="268" t="s">
        <v>51</v>
      </c>
      <c r="G576" s="268" t="s">
        <v>51</v>
      </c>
      <c r="H576" s="269"/>
      <c r="I576" s="269" t="s">
        <v>258</v>
      </c>
      <c r="J576" s="271" t="s">
        <v>259</v>
      </c>
      <c r="K576" s="272">
        <f t="shared" ref="K576:L577" si="96">SUM(K577)</f>
        <v>550000</v>
      </c>
      <c r="L576" s="272">
        <f t="shared" si="96"/>
        <v>162042</v>
      </c>
      <c r="M576" s="251">
        <f t="shared" si="95"/>
        <v>29.462181818181822</v>
      </c>
      <c r="N576" s="212"/>
      <c r="O576" s="219"/>
      <c r="P576" s="219"/>
      <c r="Q576" s="219"/>
      <c r="R576" s="219"/>
    </row>
    <row r="577" spans="1:18" s="58" customFormat="1" x14ac:dyDescent="0.2">
      <c r="A577" s="252">
        <v>1</v>
      </c>
      <c r="B577" s="252"/>
      <c r="C577" s="252"/>
      <c r="D577" s="252"/>
      <c r="E577" s="252" t="s">
        <v>51</v>
      </c>
      <c r="F577" s="252" t="s">
        <v>51</v>
      </c>
      <c r="G577" s="252" t="s">
        <v>51</v>
      </c>
      <c r="H577" s="253" t="s">
        <v>97</v>
      </c>
      <c r="I577" s="253" t="s">
        <v>260</v>
      </c>
      <c r="J577" s="254" t="s">
        <v>261</v>
      </c>
      <c r="K577" s="255">
        <f t="shared" si="96"/>
        <v>550000</v>
      </c>
      <c r="L577" s="255">
        <f t="shared" si="96"/>
        <v>162042</v>
      </c>
      <c r="M577" s="256">
        <f t="shared" si="95"/>
        <v>29.462181818181822</v>
      </c>
      <c r="N577" s="212"/>
      <c r="O577" s="219"/>
      <c r="P577" s="219"/>
      <c r="Q577" s="219"/>
      <c r="R577" s="219"/>
    </row>
    <row r="578" spans="1:18" s="58" customFormat="1" x14ac:dyDescent="0.2">
      <c r="A578" s="257"/>
      <c r="B578" s="257"/>
      <c r="C578" s="257"/>
      <c r="D578" s="257"/>
      <c r="E578" s="257" t="s">
        <v>30</v>
      </c>
      <c r="F578" s="257" t="s">
        <v>30</v>
      </c>
      <c r="G578" s="257" t="s">
        <v>30</v>
      </c>
      <c r="H578" s="258"/>
      <c r="I578" s="259">
        <v>37</v>
      </c>
      <c r="J578" s="261" t="s">
        <v>23</v>
      </c>
      <c r="K578" s="260">
        <f>SUM(K579)</f>
        <v>550000</v>
      </c>
      <c r="L578" s="260">
        <v>162042</v>
      </c>
      <c r="M578" s="222">
        <f t="shared" si="95"/>
        <v>29.462181818181822</v>
      </c>
      <c r="N578" s="212"/>
      <c r="O578" s="219"/>
      <c r="P578" s="219"/>
      <c r="Q578" s="219"/>
      <c r="R578" s="219"/>
    </row>
    <row r="579" spans="1:18" s="58" customFormat="1" x14ac:dyDescent="0.2">
      <c r="A579" s="257">
        <v>1</v>
      </c>
      <c r="B579" s="257"/>
      <c r="C579" s="257"/>
      <c r="D579" s="257"/>
      <c r="E579" s="257" t="s">
        <v>30</v>
      </c>
      <c r="F579" s="257" t="s">
        <v>30</v>
      </c>
      <c r="G579" s="257" t="s">
        <v>30</v>
      </c>
      <c r="H579" s="258"/>
      <c r="I579" s="259">
        <v>372</v>
      </c>
      <c r="J579" s="261" t="s">
        <v>24</v>
      </c>
      <c r="K579" s="260">
        <v>550000</v>
      </c>
      <c r="L579" s="260">
        <v>162042</v>
      </c>
      <c r="M579" s="222">
        <f t="shared" si="95"/>
        <v>29.462181818181822</v>
      </c>
      <c r="N579" s="212"/>
      <c r="O579" s="219"/>
      <c r="P579" s="219"/>
      <c r="Q579" s="219"/>
      <c r="R579" s="219"/>
    </row>
    <row r="580" spans="1:18" s="4" customFormat="1" x14ac:dyDescent="0.2">
      <c r="A580" s="209"/>
      <c r="B580" s="209"/>
      <c r="C580" s="209"/>
      <c r="D580" s="209"/>
      <c r="E580" s="209"/>
      <c r="F580" s="209"/>
      <c r="G580" s="209"/>
      <c r="H580" s="114"/>
      <c r="I580" s="263" t="s">
        <v>529</v>
      </c>
      <c r="J580" s="264" t="s">
        <v>530</v>
      </c>
      <c r="K580" s="291"/>
      <c r="L580" s="291">
        <v>162042</v>
      </c>
      <c r="M580" s="292"/>
      <c r="N580" s="5"/>
      <c r="O580" s="220"/>
      <c r="P580" s="220"/>
      <c r="Q580" s="220"/>
      <c r="R580" s="220"/>
    </row>
    <row r="581" spans="1:18" s="58" customFormat="1" x14ac:dyDescent="0.2">
      <c r="A581" s="240"/>
      <c r="B581" s="240"/>
      <c r="C581" s="240"/>
      <c r="D581" s="240"/>
      <c r="E581" s="240" t="s">
        <v>51</v>
      </c>
      <c r="F581" s="240" t="s">
        <v>51</v>
      </c>
      <c r="G581" s="240" t="s">
        <v>51</v>
      </c>
      <c r="H581" s="241" t="s">
        <v>95</v>
      </c>
      <c r="I581" s="242" t="s">
        <v>262</v>
      </c>
      <c r="J581" s="243"/>
      <c r="K581" s="244">
        <f>SUM(K582)</f>
        <v>3951650</v>
      </c>
      <c r="L581" s="244">
        <f t="shared" ref="L581" si="97">SUM(L582)</f>
        <v>1704971.8399999999</v>
      </c>
      <c r="M581" s="245">
        <f>AVERAGE(L581/K581)*100</f>
        <v>43.145821112699757</v>
      </c>
      <c r="N581" s="212"/>
      <c r="O581" s="219"/>
      <c r="P581" s="219"/>
      <c r="Q581" s="219"/>
      <c r="R581" s="219"/>
    </row>
    <row r="582" spans="1:18" s="58" customFormat="1" x14ac:dyDescent="0.2">
      <c r="A582" s="252">
        <v>1</v>
      </c>
      <c r="B582" s="252">
        <v>2</v>
      </c>
      <c r="C582" s="252" t="s">
        <v>51</v>
      </c>
      <c r="D582" s="252">
        <v>4</v>
      </c>
      <c r="E582" s="252" t="s">
        <v>51</v>
      </c>
      <c r="F582" s="252" t="s">
        <v>51</v>
      </c>
      <c r="G582" s="252" t="s">
        <v>51</v>
      </c>
      <c r="H582" s="253" t="s">
        <v>97</v>
      </c>
      <c r="I582" s="253" t="s">
        <v>263</v>
      </c>
      <c r="J582" s="254" t="s">
        <v>264</v>
      </c>
      <c r="K582" s="255">
        <f>SUM(K583+K590+K615)</f>
        <v>3951650</v>
      </c>
      <c r="L582" s="255">
        <f>SUM(L583+L590+L615)</f>
        <v>1704971.8399999999</v>
      </c>
      <c r="M582" s="256">
        <f>AVERAGE(L582/K582)*100</f>
        <v>43.145821112699757</v>
      </c>
      <c r="N582" s="212"/>
      <c r="O582" s="219"/>
      <c r="P582" s="219"/>
      <c r="Q582" s="219"/>
      <c r="R582" s="219"/>
    </row>
    <row r="583" spans="1:18" s="58" customFormat="1" x14ac:dyDescent="0.2">
      <c r="A583" s="283"/>
      <c r="B583" s="283"/>
      <c r="C583" s="283"/>
      <c r="D583" s="283"/>
      <c r="E583" s="283"/>
      <c r="F583" s="283"/>
      <c r="G583" s="283"/>
      <c r="H583" s="258"/>
      <c r="I583" s="258" t="s">
        <v>338</v>
      </c>
      <c r="J583" s="261" t="s">
        <v>9</v>
      </c>
      <c r="K583" s="284">
        <f>SUM(K584:K588)</f>
        <v>2876923</v>
      </c>
      <c r="L583" s="284">
        <f>SUM(L584+L586+L588)</f>
        <v>1312977.6199999999</v>
      </c>
      <c r="M583" s="222">
        <f>AVERAGE(L583/K583)*100</f>
        <v>45.63826073899093</v>
      </c>
      <c r="N583" s="212"/>
      <c r="O583" s="219"/>
      <c r="P583" s="219"/>
      <c r="Q583" s="219"/>
      <c r="R583" s="219"/>
    </row>
    <row r="584" spans="1:18" s="58" customFormat="1" x14ac:dyDescent="0.2">
      <c r="A584" s="283">
        <v>1</v>
      </c>
      <c r="B584" s="283">
        <v>2</v>
      </c>
      <c r="C584" s="283"/>
      <c r="D584" s="283"/>
      <c r="E584" s="283"/>
      <c r="F584" s="283"/>
      <c r="G584" s="283"/>
      <c r="H584" s="258"/>
      <c r="I584" s="258" t="s">
        <v>357</v>
      </c>
      <c r="J584" s="261" t="s">
        <v>10</v>
      </c>
      <c r="K584" s="260">
        <v>2420801</v>
      </c>
      <c r="L584" s="260">
        <f>SUM(L585)</f>
        <v>1080869.49</v>
      </c>
      <c r="M584" s="222">
        <f>AVERAGE(L584/K584)*100</f>
        <v>44.649249979655494</v>
      </c>
      <c r="N584" s="212"/>
      <c r="O584" s="219"/>
      <c r="P584" s="219"/>
      <c r="Q584" s="219"/>
      <c r="R584" s="219"/>
    </row>
    <row r="585" spans="1:18" s="4" customFormat="1" x14ac:dyDescent="0.2">
      <c r="A585" s="285"/>
      <c r="B585" s="285"/>
      <c r="C585" s="285"/>
      <c r="D585" s="285"/>
      <c r="E585" s="285"/>
      <c r="F585" s="285"/>
      <c r="G585" s="285"/>
      <c r="H585" s="114"/>
      <c r="I585" s="263" t="s">
        <v>444</v>
      </c>
      <c r="J585" s="264" t="s">
        <v>445</v>
      </c>
      <c r="K585" s="291"/>
      <c r="L585" s="345">
        <v>1080869.49</v>
      </c>
      <c r="M585" s="292"/>
      <c r="N585" s="5"/>
      <c r="O585" s="220"/>
      <c r="P585" s="220"/>
      <c r="Q585" s="220"/>
      <c r="R585" s="220"/>
    </row>
    <row r="586" spans="1:18" s="58" customFormat="1" x14ac:dyDescent="0.2">
      <c r="A586" s="283"/>
      <c r="B586" s="283">
        <v>2</v>
      </c>
      <c r="C586" s="283"/>
      <c r="D586" s="283"/>
      <c r="E586" s="283"/>
      <c r="F586" s="283"/>
      <c r="G586" s="283"/>
      <c r="H586" s="258"/>
      <c r="I586" s="258" t="s">
        <v>358</v>
      </c>
      <c r="J586" s="261" t="s">
        <v>11</v>
      </c>
      <c r="K586" s="260">
        <v>137900</v>
      </c>
      <c r="L586" s="260">
        <f>SUM(L587)</f>
        <v>86048.94</v>
      </c>
      <c r="M586" s="222">
        <f>AVERAGE(L586/K586)*100</f>
        <v>62.399521392313275</v>
      </c>
      <c r="N586" s="212"/>
      <c r="O586" s="219"/>
      <c r="P586" s="219"/>
      <c r="Q586" s="219"/>
      <c r="R586" s="219"/>
    </row>
    <row r="587" spans="1:18" s="4" customFormat="1" x14ac:dyDescent="0.2">
      <c r="A587" s="285"/>
      <c r="B587" s="285"/>
      <c r="C587" s="285"/>
      <c r="D587" s="285"/>
      <c r="E587" s="285"/>
      <c r="F587" s="285"/>
      <c r="G587" s="285"/>
      <c r="H587" s="114"/>
      <c r="I587" s="263" t="s">
        <v>456</v>
      </c>
      <c r="J587" s="264" t="s">
        <v>457</v>
      </c>
      <c r="K587" s="291"/>
      <c r="L587" s="345">
        <v>86048.94</v>
      </c>
      <c r="M587" s="292"/>
      <c r="N587" s="5"/>
      <c r="O587" s="220"/>
      <c r="P587" s="220"/>
      <c r="Q587" s="220"/>
      <c r="R587" s="220"/>
    </row>
    <row r="588" spans="1:18" s="58" customFormat="1" x14ac:dyDescent="0.2">
      <c r="A588" s="283"/>
      <c r="B588" s="283">
        <v>2</v>
      </c>
      <c r="C588" s="283"/>
      <c r="D588" s="283"/>
      <c r="E588" s="283"/>
      <c r="F588" s="283"/>
      <c r="G588" s="283"/>
      <c r="H588" s="258"/>
      <c r="I588" s="258" t="s">
        <v>359</v>
      </c>
      <c r="J588" s="261" t="s">
        <v>12</v>
      </c>
      <c r="K588" s="260">
        <v>318222</v>
      </c>
      <c r="L588" s="260">
        <f>SUM(L589)</f>
        <v>146059.19</v>
      </c>
      <c r="M588" s="222">
        <f>AVERAGE(L588/K588)*100</f>
        <v>45.898520529693108</v>
      </c>
      <c r="N588" s="212"/>
      <c r="O588" s="219"/>
      <c r="P588" s="219"/>
      <c r="Q588" s="219"/>
      <c r="R588" s="219"/>
    </row>
    <row r="589" spans="1:18" s="4" customFormat="1" x14ac:dyDescent="0.2">
      <c r="A589" s="285"/>
      <c r="B589" s="285"/>
      <c r="C589" s="285"/>
      <c r="D589" s="285"/>
      <c r="E589" s="285"/>
      <c r="F589" s="285"/>
      <c r="G589" s="285"/>
      <c r="H589" s="114"/>
      <c r="I589" s="263" t="s">
        <v>446</v>
      </c>
      <c r="J589" s="264" t="s">
        <v>447</v>
      </c>
      <c r="K589" s="291"/>
      <c r="L589" s="345">
        <v>146059.19</v>
      </c>
      <c r="M589" s="292"/>
      <c r="N589" s="5"/>
      <c r="O589" s="220"/>
      <c r="P589" s="220"/>
      <c r="Q589" s="220"/>
      <c r="R589" s="220"/>
    </row>
    <row r="590" spans="1:18" s="58" customFormat="1" x14ac:dyDescent="0.2">
      <c r="A590" s="283"/>
      <c r="B590" s="283"/>
      <c r="C590" s="283"/>
      <c r="D590" s="283"/>
      <c r="E590" s="283"/>
      <c r="F590" s="283"/>
      <c r="G590" s="283"/>
      <c r="H590" s="258"/>
      <c r="I590" s="258" t="s">
        <v>339</v>
      </c>
      <c r="J590" s="261" t="s">
        <v>13</v>
      </c>
      <c r="K590" s="284">
        <f>SUM(K591:K611)</f>
        <v>1070727</v>
      </c>
      <c r="L590" s="284">
        <f>SUM(L591+L595+L602+L611)</f>
        <v>389015.93</v>
      </c>
      <c r="M590" s="222">
        <f>AVERAGE(L590/K590)*100</f>
        <v>36.331943623351236</v>
      </c>
      <c r="N590" s="212"/>
      <c r="O590" s="219"/>
      <c r="P590" s="219"/>
      <c r="Q590" s="219"/>
      <c r="R590" s="219"/>
    </row>
    <row r="591" spans="1:18" s="58" customFormat="1" x14ac:dyDescent="0.2">
      <c r="A591" s="283"/>
      <c r="B591" s="283">
        <v>2</v>
      </c>
      <c r="C591" s="283"/>
      <c r="D591" s="283"/>
      <c r="E591" s="283"/>
      <c r="F591" s="283"/>
      <c r="G591" s="283"/>
      <c r="H591" s="258"/>
      <c r="I591" s="258" t="s">
        <v>360</v>
      </c>
      <c r="J591" s="261" t="s">
        <v>14</v>
      </c>
      <c r="K591" s="260">
        <v>127740</v>
      </c>
      <c r="L591" s="260">
        <f>SUM(L592:L594)</f>
        <v>45317.259999999995</v>
      </c>
      <c r="M591" s="309"/>
      <c r="N591" s="212"/>
      <c r="O591" s="219"/>
      <c r="P591" s="219"/>
      <c r="Q591" s="219"/>
      <c r="R591" s="219"/>
    </row>
    <row r="592" spans="1:18" s="4" customFormat="1" x14ac:dyDescent="0.2">
      <c r="A592" s="285"/>
      <c r="B592" s="285"/>
      <c r="C592" s="285"/>
      <c r="D592" s="285"/>
      <c r="E592" s="285"/>
      <c r="F592" s="285"/>
      <c r="G592" s="285"/>
      <c r="H592" s="114"/>
      <c r="I592" s="263" t="s">
        <v>460</v>
      </c>
      <c r="J592" s="264" t="s">
        <v>461</v>
      </c>
      <c r="K592" s="291"/>
      <c r="L592" s="345">
        <v>42992.77</v>
      </c>
      <c r="M592" s="292"/>
      <c r="N592" s="5"/>
      <c r="O592" s="220"/>
      <c r="P592" s="220"/>
      <c r="Q592" s="220"/>
      <c r="R592" s="220"/>
    </row>
    <row r="593" spans="1:18" s="4" customFormat="1" x14ac:dyDescent="0.2">
      <c r="A593" s="285"/>
      <c r="B593" s="285"/>
      <c r="C593" s="285"/>
      <c r="D593" s="285"/>
      <c r="E593" s="285"/>
      <c r="F593" s="285"/>
      <c r="G593" s="285"/>
      <c r="H593" s="114"/>
      <c r="I593" s="263" t="s">
        <v>462</v>
      </c>
      <c r="J593" s="264" t="s">
        <v>463</v>
      </c>
      <c r="K593" s="291"/>
      <c r="L593" s="345">
        <v>1739.49</v>
      </c>
      <c r="M593" s="292"/>
      <c r="N593" s="5"/>
      <c r="O593" s="220"/>
      <c r="P593" s="220"/>
      <c r="Q593" s="220"/>
      <c r="R593" s="220"/>
    </row>
    <row r="594" spans="1:18" s="4" customFormat="1" x14ac:dyDescent="0.2">
      <c r="A594" s="285"/>
      <c r="B594" s="285"/>
      <c r="C594" s="285"/>
      <c r="D594" s="285"/>
      <c r="E594" s="285"/>
      <c r="F594" s="285"/>
      <c r="G594" s="285"/>
      <c r="H594" s="114"/>
      <c r="I594" s="263" t="s">
        <v>525</v>
      </c>
      <c r="J594" s="264" t="s">
        <v>526</v>
      </c>
      <c r="K594" s="291"/>
      <c r="L594" s="345">
        <v>585</v>
      </c>
      <c r="M594" s="292"/>
      <c r="N594" s="5"/>
      <c r="O594" s="220"/>
      <c r="P594" s="220"/>
      <c r="Q594" s="220"/>
      <c r="R594" s="220"/>
    </row>
    <row r="595" spans="1:18" s="58" customFormat="1" x14ac:dyDescent="0.2">
      <c r="A595" s="283"/>
      <c r="B595" s="283">
        <v>2</v>
      </c>
      <c r="C595" s="283"/>
      <c r="D595" s="283"/>
      <c r="E595" s="283"/>
      <c r="F595" s="283"/>
      <c r="G595" s="283"/>
      <c r="H595" s="258"/>
      <c r="I595" s="258" t="s">
        <v>361</v>
      </c>
      <c r="J595" s="261" t="s">
        <v>15</v>
      </c>
      <c r="K595" s="260">
        <v>739087</v>
      </c>
      <c r="L595" s="260">
        <f>SUM(L596:L601)</f>
        <v>245886.36000000002</v>
      </c>
      <c r="M595" s="222">
        <f>AVERAGE(L595/K595)*100</f>
        <v>33.268933156719029</v>
      </c>
      <c r="N595" s="212"/>
      <c r="O595" s="219"/>
      <c r="P595" s="219"/>
      <c r="Q595" s="219"/>
      <c r="R595" s="219"/>
    </row>
    <row r="596" spans="1:18" s="4" customFormat="1" x14ac:dyDescent="0.2">
      <c r="A596" s="285"/>
      <c r="B596" s="285"/>
      <c r="C596" s="285"/>
      <c r="D596" s="285"/>
      <c r="E596" s="285"/>
      <c r="F596" s="285"/>
      <c r="G596" s="285"/>
      <c r="H596" s="114"/>
      <c r="I596" s="263" t="s">
        <v>440</v>
      </c>
      <c r="J596" s="264" t="s">
        <v>441</v>
      </c>
      <c r="K596" s="291"/>
      <c r="L596" s="345">
        <v>53998.25</v>
      </c>
      <c r="M596" s="287"/>
      <c r="N596" s="5"/>
      <c r="O596" s="220"/>
      <c r="P596" s="220"/>
      <c r="Q596" s="220"/>
      <c r="R596" s="220"/>
    </row>
    <row r="597" spans="1:18" s="4" customFormat="1" x14ac:dyDescent="0.2">
      <c r="A597" s="285"/>
      <c r="B597" s="285"/>
      <c r="C597" s="285"/>
      <c r="D597" s="285"/>
      <c r="E597" s="285"/>
      <c r="F597" s="285"/>
      <c r="G597" s="285"/>
      <c r="H597" s="114"/>
      <c r="I597" s="263" t="s">
        <v>514</v>
      </c>
      <c r="J597" s="264" t="s">
        <v>515</v>
      </c>
      <c r="K597" s="291"/>
      <c r="L597" s="345">
        <v>120538.27</v>
      </c>
      <c r="M597" s="287"/>
      <c r="N597" s="5"/>
      <c r="O597" s="220"/>
      <c r="P597" s="220"/>
      <c r="Q597" s="220"/>
      <c r="R597" s="220"/>
    </row>
    <row r="598" spans="1:18" s="4" customFormat="1" x14ac:dyDescent="0.2">
      <c r="A598" s="285"/>
      <c r="B598" s="285"/>
      <c r="C598" s="285"/>
      <c r="D598" s="285"/>
      <c r="E598" s="285"/>
      <c r="F598" s="285"/>
      <c r="G598" s="285"/>
      <c r="H598" s="114"/>
      <c r="I598" s="263" t="s">
        <v>464</v>
      </c>
      <c r="J598" s="264" t="s">
        <v>465</v>
      </c>
      <c r="K598" s="291"/>
      <c r="L598" s="345">
        <v>56948.97</v>
      </c>
      <c r="M598" s="287"/>
      <c r="N598" s="5"/>
      <c r="O598" s="220"/>
      <c r="P598" s="220"/>
      <c r="Q598" s="220"/>
      <c r="R598" s="220"/>
    </row>
    <row r="599" spans="1:18" s="4" customFormat="1" x14ac:dyDescent="0.2">
      <c r="A599" s="285"/>
      <c r="B599" s="285"/>
      <c r="C599" s="285"/>
      <c r="D599" s="285"/>
      <c r="E599" s="285"/>
      <c r="F599" s="285"/>
      <c r="G599" s="285"/>
      <c r="H599" s="114"/>
      <c r="I599" s="263" t="s">
        <v>516</v>
      </c>
      <c r="J599" s="264" t="s">
        <v>517</v>
      </c>
      <c r="K599" s="291"/>
      <c r="L599" s="345">
        <v>1100.9000000000001</v>
      </c>
      <c r="M599" s="287"/>
      <c r="N599" s="265"/>
      <c r="O599" s="220"/>
      <c r="P599" s="220"/>
      <c r="Q599" s="220"/>
      <c r="R599" s="220"/>
    </row>
    <row r="600" spans="1:18" s="4" customFormat="1" x14ac:dyDescent="0.2">
      <c r="A600" s="285"/>
      <c r="B600" s="285"/>
      <c r="C600" s="285"/>
      <c r="D600" s="285"/>
      <c r="E600" s="285"/>
      <c r="F600" s="285"/>
      <c r="G600" s="285"/>
      <c r="H600" s="114"/>
      <c r="I600" s="263" t="s">
        <v>466</v>
      </c>
      <c r="J600" s="264" t="s">
        <v>467</v>
      </c>
      <c r="K600" s="291"/>
      <c r="L600" s="345">
        <v>8222.24</v>
      </c>
      <c r="M600" s="287"/>
      <c r="N600" s="5"/>
      <c r="O600" s="220"/>
      <c r="P600" s="220"/>
      <c r="Q600" s="220"/>
      <c r="R600" s="220"/>
    </row>
    <row r="601" spans="1:18" s="4" customFormat="1" x14ac:dyDescent="0.2">
      <c r="A601" s="285"/>
      <c r="B601" s="285"/>
      <c r="C601" s="285"/>
      <c r="D601" s="285"/>
      <c r="E601" s="285"/>
      <c r="F601" s="285"/>
      <c r="G601" s="285"/>
      <c r="H601" s="114"/>
      <c r="I601" s="263" t="s">
        <v>468</v>
      </c>
      <c r="J601" s="264" t="s">
        <v>469</v>
      </c>
      <c r="K601" s="291"/>
      <c r="L601" s="345">
        <v>5077.7299999999996</v>
      </c>
      <c r="M601" s="292"/>
      <c r="N601" s="5"/>
      <c r="O601" s="220"/>
      <c r="P601" s="220"/>
      <c r="Q601" s="220"/>
      <c r="R601" s="220"/>
    </row>
    <row r="602" spans="1:18" s="58" customFormat="1" x14ac:dyDescent="0.2">
      <c r="A602" s="283"/>
      <c r="B602" s="283">
        <v>2</v>
      </c>
      <c r="C602" s="283"/>
      <c r="D602" s="283">
        <v>4</v>
      </c>
      <c r="E602" s="283"/>
      <c r="F602" s="283"/>
      <c r="G602" s="283"/>
      <c r="H602" s="258"/>
      <c r="I602" s="258" t="s">
        <v>362</v>
      </c>
      <c r="J602" s="261" t="s">
        <v>16</v>
      </c>
      <c r="K602" s="260">
        <v>185400</v>
      </c>
      <c r="L602" s="260">
        <f>SUM(L603:L610)</f>
        <v>84376.17</v>
      </c>
      <c r="M602" s="222">
        <f>AVERAGE(L602/K602)*100</f>
        <v>45.51033980582524</v>
      </c>
      <c r="N602" s="212"/>
      <c r="O602" s="219"/>
      <c r="P602" s="219"/>
      <c r="Q602" s="219"/>
      <c r="R602" s="219"/>
    </row>
    <row r="603" spans="1:18" s="4" customFormat="1" x14ac:dyDescent="0.2">
      <c r="A603" s="285"/>
      <c r="B603" s="285"/>
      <c r="C603" s="285"/>
      <c r="D603" s="285"/>
      <c r="E603" s="285"/>
      <c r="F603" s="285"/>
      <c r="G603" s="285"/>
      <c r="H603" s="114"/>
      <c r="I603" s="263" t="s">
        <v>470</v>
      </c>
      <c r="J603" s="264" t="s">
        <v>471</v>
      </c>
      <c r="K603" s="291"/>
      <c r="L603" s="345">
        <v>9489.26</v>
      </c>
      <c r="M603" s="292"/>
      <c r="N603" s="5"/>
      <c r="O603" s="220"/>
      <c r="P603" s="220"/>
      <c r="Q603" s="220"/>
      <c r="R603" s="220"/>
    </row>
    <row r="604" spans="1:18" s="4" customFormat="1" x14ac:dyDescent="0.2">
      <c r="A604" s="285"/>
      <c r="B604" s="285"/>
      <c r="C604" s="285"/>
      <c r="D604" s="285"/>
      <c r="E604" s="285"/>
      <c r="F604" s="285"/>
      <c r="G604" s="285"/>
      <c r="H604" s="114"/>
      <c r="I604" s="263" t="s">
        <v>472</v>
      </c>
      <c r="J604" s="264" t="s">
        <v>473</v>
      </c>
      <c r="K604" s="291"/>
      <c r="L604" s="345">
        <v>17402.580000000002</v>
      </c>
      <c r="M604" s="292"/>
      <c r="N604" s="5"/>
      <c r="O604" s="220"/>
      <c r="P604" s="220"/>
      <c r="Q604" s="220"/>
      <c r="R604" s="220"/>
    </row>
    <row r="605" spans="1:18" s="4" customFormat="1" x14ac:dyDescent="0.2">
      <c r="A605" s="285"/>
      <c r="B605" s="285"/>
      <c r="C605" s="285"/>
      <c r="D605" s="285"/>
      <c r="E605" s="285"/>
      <c r="F605" s="285"/>
      <c r="G605" s="285"/>
      <c r="H605" s="114"/>
      <c r="I605" s="263" t="s">
        <v>442</v>
      </c>
      <c r="J605" s="264" t="s">
        <v>443</v>
      </c>
      <c r="K605" s="291"/>
      <c r="L605" s="345">
        <v>960</v>
      </c>
      <c r="M605" s="292"/>
      <c r="N605" s="5"/>
      <c r="O605" s="220"/>
      <c r="P605" s="220"/>
      <c r="Q605" s="220"/>
      <c r="R605" s="220"/>
    </row>
    <row r="606" spans="1:18" s="4" customFormat="1" x14ac:dyDescent="0.2">
      <c r="A606" s="285"/>
      <c r="B606" s="285"/>
      <c r="C606" s="285"/>
      <c r="D606" s="285"/>
      <c r="E606" s="285"/>
      <c r="F606" s="285"/>
      <c r="G606" s="285"/>
      <c r="H606" s="114"/>
      <c r="I606" s="263" t="s">
        <v>474</v>
      </c>
      <c r="J606" s="264" t="s">
        <v>475</v>
      </c>
      <c r="K606" s="291"/>
      <c r="L606" s="345">
        <v>8855.1299999999992</v>
      </c>
      <c r="M606" s="292"/>
      <c r="N606" s="5"/>
      <c r="O606" s="220"/>
      <c r="P606" s="220"/>
      <c r="Q606" s="220"/>
      <c r="R606" s="220"/>
    </row>
    <row r="607" spans="1:18" s="4" customFormat="1" x14ac:dyDescent="0.2">
      <c r="A607" s="285"/>
      <c r="B607" s="285"/>
      <c r="C607" s="285"/>
      <c r="D607" s="285"/>
      <c r="E607" s="285"/>
      <c r="F607" s="285"/>
      <c r="G607" s="285"/>
      <c r="H607" s="114"/>
      <c r="I607" s="263" t="s">
        <v>527</v>
      </c>
      <c r="J607" s="264" t="s">
        <v>528</v>
      </c>
      <c r="K607" s="291"/>
      <c r="L607" s="345">
        <v>6777.2</v>
      </c>
      <c r="M607" s="292"/>
      <c r="N607" s="5"/>
      <c r="O607" s="220"/>
      <c r="P607" s="220"/>
      <c r="Q607" s="220"/>
      <c r="R607" s="220"/>
    </row>
    <row r="608" spans="1:18" s="4" customFormat="1" x14ac:dyDescent="0.2">
      <c r="A608" s="285"/>
      <c r="B608" s="285"/>
      <c r="C608" s="285"/>
      <c r="D608" s="285"/>
      <c r="E608" s="285"/>
      <c r="F608" s="285"/>
      <c r="G608" s="285"/>
      <c r="H608" s="114"/>
      <c r="I608" s="263" t="s">
        <v>448</v>
      </c>
      <c r="J608" s="264" t="s">
        <v>449</v>
      </c>
      <c r="K608" s="291"/>
      <c r="L608" s="345">
        <v>37500</v>
      </c>
      <c r="M608" s="292"/>
      <c r="N608" s="5"/>
      <c r="O608" s="220"/>
      <c r="P608" s="220"/>
      <c r="Q608" s="220"/>
      <c r="R608" s="220"/>
    </row>
    <row r="609" spans="1:18" s="4" customFormat="1" x14ac:dyDescent="0.2">
      <c r="A609" s="285"/>
      <c r="B609" s="285"/>
      <c r="C609" s="285"/>
      <c r="D609" s="285"/>
      <c r="E609" s="285"/>
      <c r="F609" s="285"/>
      <c r="G609" s="285"/>
      <c r="H609" s="114"/>
      <c r="I609" s="263" t="s">
        <v>478</v>
      </c>
      <c r="J609" s="264" t="s">
        <v>479</v>
      </c>
      <c r="K609" s="291"/>
      <c r="L609" s="345">
        <v>2742</v>
      </c>
      <c r="M609" s="292"/>
      <c r="N609" s="5"/>
      <c r="O609" s="220"/>
      <c r="P609" s="220"/>
      <c r="Q609" s="220"/>
      <c r="R609" s="220"/>
    </row>
    <row r="610" spans="1:18" s="4" customFormat="1" x14ac:dyDescent="0.2">
      <c r="A610" s="285"/>
      <c r="B610" s="285"/>
      <c r="C610" s="285"/>
      <c r="D610" s="285"/>
      <c r="E610" s="285"/>
      <c r="F610" s="285"/>
      <c r="G610" s="285"/>
      <c r="H610" s="114"/>
      <c r="I610" s="263" t="s">
        <v>450</v>
      </c>
      <c r="J610" s="264" t="s">
        <v>451</v>
      </c>
      <c r="K610" s="291"/>
      <c r="L610" s="345">
        <v>650</v>
      </c>
      <c r="M610" s="292"/>
      <c r="N610" s="5"/>
      <c r="O610" s="220"/>
      <c r="P610" s="220"/>
      <c r="Q610" s="220"/>
      <c r="R610" s="220"/>
    </row>
    <row r="611" spans="1:18" s="58" customFormat="1" x14ac:dyDescent="0.2">
      <c r="A611" s="283"/>
      <c r="B611" s="283">
        <v>2</v>
      </c>
      <c r="C611" s="283"/>
      <c r="D611" s="283"/>
      <c r="E611" s="283"/>
      <c r="F611" s="283"/>
      <c r="G611" s="283"/>
      <c r="H611" s="258"/>
      <c r="I611" s="258" t="s">
        <v>347</v>
      </c>
      <c r="J611" s="261" t="s">
        <v>18</v>
      </c>
      <c r="K611" s="260">
        <v>18500</v>
      </c>
      <c r="L611" s="260">
        <f>SUM(L612:L614)</f>
        <v>13436.14</v>
      </c>
      <c r="M611" s="222">
        <f>AVERAGE(L611/K611)*100</f>
        <v>72.627783783783784</v>
      </c>
      <c r="N611" s="212"/>
      <c r="O611" s="219"/>
      <c r="P611" s="219"/>
      <c r="Q611" s="219"/>
      <c r="R611" s="219"/>
    </row>
    <row r="612" spans="1:18" s="4" customFormat="1" x14ac:dyDescent="0.2">
      <c r="A612" s="285"/>
      <c r="B612" s="285"/>
      <c r="C612" s="285"/>
      <c r="D612" s="285"/>
      <c r="E612" s="285"/>
      <c r="F612" s="285"/>
      <c r="G612" s="285"/>
      <c r="H612" s="114"/>
      <c r="I612" s="263" t="s">
        <v>433</v>
      </c>
      <c r="J612" s="264" t="s">
        <v>434</v>
      </c>
      <c r="K612" s="291"/>
      <c r="L612" s="345">
        <v>12231.42</v>
      </c>
      <c r="M612" s="292"/>
      <c r="N612" s="5"/>
      <c r="O612" s="220"/>
      <c r="P612" s="220"/>
      <c r="Q612" s="220"/>
      <c r="R612" s="220"/>
    </row>
    <row r="613" spans="1:18" s="4" customFormat="1" x14ac:dyDescent="0.2">
      <c r="A613" s="285"/>
      <c r="B613" s="285"/>
      <c r="C613" s="285"/>
      <c r="D613" s="285"/>
      <c r="E613" s="285"/>
      <c r="F613" s="285"/>
      <c r="G613" s="285"/>
      <c r="H613" s="114"/>
      <c r="I613" s="263">
        <v>3293</v>
      </c>
      <c r="J613" s="264" t="s">
        <v>887</v>
      </c>
      <c r="K613" s="291"/>
      <c r="L613" s="345">
        <v>694.23</v>
      </c>
      <c r="M613" s="292"/>
      <c r="N613" s="5"/>
      <c r="O613" s="220"/>
      <c r="P613" s="220"/>
      <c r="Q613" s="220"/>
      <c r="R613" s="220"/>
    </row>
    <row r="614" spans="1:18" s="4" customFormat="1" x14ac:dyDescent="0.2">
      <c r="A614" s="285"/>
      <c r="B614" s="285"/>
      <c r="C614" s="285"/>
      <c r="D614" s="285"/>
      <c r="E614" s="285"/>
      <c r="F614" s="285"/>
      <c r="G614" s="285"/>
      <c r="H614" s="114"/>
      <c r="I614" s="263" t="s">
        <v>438</v>
      </c>
      <c r="J614" s="264" t="s">
        <v>439</v>
      </c>
      <c r="K614" s="291"/>
      <c r="L614" s="345">
        <v>510.49</v>
      </c>
      <c r="M614" s="292"/>
      <c r="N614" s="5"/>
      <c r="O614" s="220"/>
      <c r="P614" s="220"/>
      <c r="Q614" s="220"/>
      <c r="R614" s="220"/>
    </row>
    <row r="615" spans="1:18" s="58" customFormat="1" x14ac:dyDescent="0.2">
      <c r="A615" s="283"/>
      <c r="B615" s="283"/>
      <c r="C615" s="283"/>
      <c r="D615" s="283"/>
      <c r="E615" s="283"/>
      <c r="F615" s="283"/>
      <c r="G615" s="283"/>
      <c r="H615" s="258"/>
      <c r="I615" s="258" t="s">
        <v>340</v>
      </c>
      <c r="J615" s="261" t="s">
        <v>19</v>
      </c>
      <c r="K615" s="284">
        <f>SUM(K616)</f>
        <v>4000</v>
      </c>
      <c r="L615" s="284">
        <f>SUM(L616)</f>
        <v>2978.29</v>
      </c>
      <c r="M615" s="222">
        <f>AVERAGE(L615/K615)*100</f>
        <v>74.457250000000002</v>
      </c>
      <c r="N615" s="212"/>
      <c r="O615" s="219"/>
      <c r="P615" s="219"/>
      <c r="Q615" s="219"/>
      <c r="R615" s="219"/>
    </row>
    <row r="616" spans="1:18" s="58" customFormat="1" x14ac:dyDescent="0.2">
      <c r="A616" s="283"/>
      <c r="B616" s="283">
        <v>2</v>
      </c>
      <c r="C616" s="283"/>
      <c r="D616" s="283"/>
      <c r="E616" s="283"/>
      <c r="F616" s="283"/>
      <c r="G616" s="283"/>
      <c r="H616" s="258"/>
      <c r="I616" s="258" t="s">
        <v>365</v>
      </c>
      <c r="J616" s="261" t="s">
        <v>20</v>
      </c>
      <c r="K616" s="260">
        <v>4000</v>
      </c>
      <c r="L616" s="260">
        <f>SUM(L617)</f>
        <v>2978.29</v>
      </c>
      <c r="M616" s="222">
        <f>AVERAGE(L616/K616)*100</f>
        <v>74.457250000000002</v>
      </c>
      <c r="N616" s="212"/>
      <c r="O616" s="219"/>
      <c r="P616" s="219"/>
      <c r="Q616" s="219"/>
      <c r="R616" s="219"/>
    </row>
    <row r="617" spans="1:18" s="4" customFormat="1" x14ac:dyDescent="0.2">
      <c r="A617" s="285"/>
      <c r="B617" s="285"/>
      <c r="C617" s="285"/>
      <c r="D617" s="285"/>
      <c r="E617" s="285"/>
      <c r="F617" s="285"/>
      <c r="G617" s="285"/>
      <c r="H617" s="114"/>
      <c r="I617" s="263" t="s">
        <v>482</v>
      </c>
      <c r="J617" s="264" t="s">
        <v>483</v>
      </c>
      <c r="K617" s="291"/>
      <c r="L617" s="345">
        <v>2978.29</v>
      </c>
      <c r="M617" s="292"/>
      <c r="N617" s="5"/>
      <c r="O617" s="220"/>
      <c r="P617" s="220"/>
      <c r="Q617" s="220"/>
      <c r="R617" s="220"/>
    </row>
    <row r="618" spans="1:18" s="4" customFormat="1" x14ac:dyDescent="0.2">
      <c r="A618" s="240"/>
      <c r="B618" s="240"/>
      <c r="C618" s="240"/>
      <c r="D618" s="240"/>
      <c r="E618" s="240"/>
      <c r="F618" s="240"/>
      <c r="G618" s="240"/>
      <c r="H618" s="241" t="s">
        <v>366</v>
      </c>
      <c r="I618" s="242" t="s">
        <v>303</v>
      </c>
      <c r="J618" s="243"/>
      <c r="K618" s="297">
        <f>SUM(K632)</f>
        <v>150000</v>
      </c>
      <c r="L618" s="297">
        <f>SUM(L632)</f>
        <v>3750</v>
      </c>
      <c r="M618" s="245">
        <f>AVERAGE(L618/K618)*100</f>
        <v>2.5</v>
      </c>
      <c r="N618" s="5"/>
      <c r="O618" s="220"/>
      <c r="P618" s="220"/>
      <c r="Q618" s="220"/>
      <c r="R618" s="220"/>
    </row>
    <row r="619" spans="1:18" s="58" customFormat="1" x14ac:dyDescent="0.2">
      <c r="A619" s="268">
        <v>1</v>
      </c>
      <c r="B619" s="268"/>
      <c r="C619" s="268"/>
      <c r="D619" s="268"/>
      <c r="E619" s="268" t="s">
        <v>51</v>
      </c>
      <c r="F619" s="268" t="s">
        <v>51</v>
      </c>
      <c r="G619" s="268" t="s">
        <v>51</v>
      </c>
      <c r="H619" s="269"/>
      <c r="I619" s="269" t="s">
        <v>265</v>
      </c>
      <c r="J619" s="271" t="s">
        <v>266</v>
      </c>
      <c r="K619" s="272">
        <f>SUM(K620+K624+K628+K632+K636+K640+K644)</f>
        <v>668000</v>
      </c>
      <c r="L619" s="272">
        <f>SUM(L620+L624+L628+L632+L636+L640+L644)</f>
        <v>164331.18</v>
      </c>
      <c r="M619" s="251">
        <f>AVERAGE(L619/K619)*100</f>
        <v>24.600476047904191</v>
      </c>
      <c r="N619" s="212"/>
      <c r="O619" s="219"/>
      <c r="P619" s="219"/>
      <c r="Q619" s="219"/>
      <c r="R619" s="219"/>
    </row>
    <row r="620" spans="1:18" s="58" customFormat="1" x14ac:dyDescent="0.2">
      <c r="A620" s="252">
        <v>1</v>
      </c>
      <c r="B620" s="252"/>
      <c r="C620" s="252"/>
      <c r="D620" s="252"/>
      <c r="E620" s="252" t="s">
        <v>51</v>
      </c>
      <c r="F620" s="252" t="s">
        <v>51</v>
      </c>
      <c r="G620" s="252" t="s">
        <v>51</v>
      </c>
      <c r="H620" s="253" t="s">
        <v>94</v>
      </c>
      <c r="I620" s="253" t="s">
        <v>267</v>
      </c>
      <c r="J620" s="254" t="s">
        <v>268</v>
      </c>
      <c r="K620" s="255">
        <f>SUM(K621)</f>
        <v>78000</v>
      </c>
      <c r="L620" s="255">
        <f t="shared" ref="L620" si="98">SUM(L621)</f>
        <v>32574.32</v>
      </c>
      <c r="M620" s="256">
        <f>AVERAGE(L620/K620)*100</f>
        <v>41.761948717948712</v>
      </c>
      <c r="N620" s="212"/>
      <c r="O620" s="219"/>
      <c r="P620" s="219"/>
      <c r="Q620" s="219"/>
      <c r="R620" s="219"/>
    </row>
    <row r="621" spans="1:18" s="58" customFormat="1" x14ac:dyDescent="0.2">
      <c r="A621" s="257"/>
      <c r="B621" s="257"/>
      <c r="C621" s="257"/>
      <c r="D621" s="257"/>
      <c r="E621" s="257" t="s">
        <v>30</v>
      </c>
      <c r="F621" s="257" t="s">
        <v>30</v>
      </c>
      <c r="G621" s="257" t="s">
        <v>30</v>
      </c>
      <c r="H621" s="258"/>
      <c r="I621" s="259">
        <v>32</v>
      </c>
      <c r="J621" s="261" t="s">
        <v>13</v>
      </c>
      <c r="K621" s="260">
        <f>SUM(K622)</f>
        <v>78000</v>
      </c>
      <c r="L621" s="260">
        <v>32574.32</v>
      </c>
      <c r="M621" s="222">
        <f>AVERAGE(L621/K621)*100</f>
        <v>41.761948717948712</v>
      </c>
      <c r="N621" s="212"/>
      <c r="O621" s="219"/>
      <c r="P621" s="219"/>
      <c r="Q621" s="219"/>
      <c r="R621" s="219"/>
    </row>
    <row r="622" spans="1:18" s="58" customFormat="1" x14ac:dyDescent="0.2">
      <c r="A622" s="257">
        <v>1</v>
      </c>
      <c r="B622" s="257"/>
      <c r="C622" s="257"/>
      <c r="D622" s="257"/>
      <c r="E622" s="257" t="s">
        <v>30</v>
      </c>
      <c r="F622" s="257" t="s">
        <v>30</v>
      </c>
      <c r="G622" s="257" t="s">
        <v>30</v>
      </c>
      <c r="H622" s="258"/>
      <c r="I622" s="259">
        <v>323</v>
      </c>
      <c r="J622" s="261" t="s">
        <v>16</v>
      </c>
      <c r="K622" s="260">
        <v>78000</v>
      </c>
      <c r="L622" s="260">
        <v>32574.32</v>
      </c>
      <c r="M622" s="222">
        <f>AVERAGE(L622/K622)*100</f>
        <v>41.761948717948712</v>
      </c>
      <c r="N622" s="212"/>
      <c r="O622" s="219"/>
      <c r="P622" s="219"/>
      <c r="Q622" s="219"/>
      <c r="R622" s="219"/>
    </row>
    <row r="623" spans="1:18" s="4" customFormat="1" x14ac:dyDescent="0.2">
      <c r="A623" s="209"/>
      <c r="B623" s="209"/>
      <c r="C623" s="209"/>
      <c r="D623" s="209"/>
      <c r="E623" s="209"/>
      <c r="F623" s="209"/>
      <c r="G623" s="209"/>
      <c r="H623" s="114"/>
      <c r="I623" s="263" t="s">
        <v>476</v>
      </c>
      <c r="J623" s="264" t="s">
        <v>477</v>
      </c>
      <c r="K623" s="291"/>
      <c r="L623" s="291">
        <v>32574.32</v>
      </c>
      <c r="M623" s="292"/>
      <c r="N623" s="5"/>
      <c r="O623" s="220"/>
      <c r="P623" s="220"/>
      <c r="Q623" s="220"/>
      <c r="R623" s="220"/>
    </row>
    <row r="624" spans="1:18" s="58" customFormat="1" x14ac:dyDescent="0.2">
      <c r="A624" s="252">
        <v>1</v>
      </c>
      <c r="B624" s="252"/>
      <c r="C624" s="252"/>
      <c r="D624" s="252"/>
      <c r="E624" s="252" t="s">
        <v>51</v>
      </c>
      <c r="F624" s="252" t="s">
        <v>51</v>
      </c>
      <c r="G624" s="252" t="s">
        <v>51</v>
      </c>
      <c r="H624" s="253" t="s">
        <v>405</v>
      </c>
      <c r="I624" s="253" t="s">
        <v>269</v>
      </c>
      <c r="J624" s="254" t="s">
        <v>270</v>
      </c>
      <c r="K624" s="255">
        <f>SUM(K625)</f>
        <v>10000</v>
      </c>
      <c r="L624" s="255">
        <f t="shared" ref="L624" si="99">SUM(L625)</f>
        <v>5150</v>
      </c>
      <c r="M624" s="256">
        <f>AVERAGE(L624/K624)*100</f>
        <v>51.5</v>
      </c>
      <c r="N624" s="212"/>
      <c r="O624" s="219"/>
      <c r="P624" s="219"/>
      <c r="Q624" s="219"/>
      <c r="R624" s="219"/>
    </row>
    <row r="625" spans="1:18" s="58" customFormat="1" x14ac:dyDescent="0.2">
      <c r="A625" s="257"/>
      <c r="B625" s="257"/>
      <c r="C625" s="257"/>
      <c r="D625" s="257"/>
      <c r="E625" s="257" t="s">
        <v>30</v>
      </c>
      <c r="F625" s="257" t="s">
        <v>30</v>
      </c>
      <c r="G625" s="257" t="s">
        <v>30</v>
      </c>
      <c r="H625" s="258"/>
      <c r="I625" s="259">
        <v>37</v>
      </c>
      <c r="J625" s="261" t="s">
        <v>23</v>
      </c>
      <c r="K625" s="260">
        <f>SUM(K626)</f>
        <v>10000</v>
      </c>
      <c r="L625" s="260">
        <v>5150</v>
      </c>
      <c r="M625" s="222">
        <f>AVERAGE(L625/K625)*100</f>
        <v>51.5</v>
      </c>
      <c r="N625" s="212"/>
      <c r="O625" s="219"/>
      <c r="P625" s="219"/>
      <c r="Q625" s="219"/>
      <c r="R625" s="219"/>
    </row>
    <row r="626" spans="1:18" s="58" customFormat="1" x14ac:dyDescent="0.2">
      <c r="A626" s="257">
        <v>1</v>
      </c>
      <c r="B626" s="257"/>
      <c r="C626" s="257"/>
      <c r="D626" s="257"/>
      <c r="E626" s="257" t="s">
        <v>30</v>
      </c>
      <c r="F626" s="257" t="s">
        <v>30</v>
      </c>
      <c r="G626" s="257" t="s">
        <v>30</v>
      </c>
      <c r="H626" s="258"/>
      <c r="I626" s="259">
        <v>372</v>
      </c>
      <c r="J626" s="261" t="s">
        <v>24</v>
      </c>
      <c r="K626" s="260">
        <v>10000</v>
      </c>
      <c r="L626" s="260">
        <v>5150</v>
      </c>
      <c r="M626" s="222">
        <f>AVERAGE(L626/K626)*100</f>
        <v>51.5</v>
      </c>
      <c r="N626" s="212"/>
      <c r="O626" s="219"/>
      <c r="P626" s="219"/>
      <c r="Q626" s="219"/>
      <c r="R626" s="219"/>
    </row>
    <row r="627" spans="1:18" s="4" customFormat="1" x14ac:dyDescent="0.2">
      <c r="A627" s="209"/>
      <c r="B627" s="209"/>
      <c r="C627" s="209"/>
      <c r="D627" s="209"/>
      <c r="E627" s="209"/>
      <c r="F627" s="209"/>
      <c r="G627" s="209"/>
      <c r="H627" s="114"/>
      <c r="I627" s="263" t="s">
        <v>529</v>
      </c>
      <c r="J627" s="264" t="s">
        <v>530</v>
      </c>
      <c r="K627" s="291"/>
      <c r="L627" s="291">
        <v>5150</v>
      </c>
      <c r="M627" s="292"/>
      <c r="N627" s="5"/>
      <c r="O627" s="220"/>
      <c r="P627" s="220"/>
      <c r="Q627" s="220"/>
      <c r="R627" s="220"/>
    </row>
    <row r="628" spans="1:18" s="58" customFormat="1" x14ac:dyDescent="0.2">
      <c r="A628" s="252">
        <v>1</v>
      </c>
      <c r="B628" s="252"/>
      <c r="C628" s="252"/>
      <c r="D628" s="252"/>
      <c r="E628" s="252" t="s">
        <v>51</v>
      </c>
      <c r="F628" s="252" t="s">
        <v>51</v>
      </c>
      <c r="G628" s="252" t="s">
        <v>51</v>
      </c>
      <c r="H628" s="253" t="s">
        <v>405</v>
      </c>
      <c r="I628" s="253" t="s">
        <v>271</v>
      </c>
      <c r="J628" s="254" t="s">
        <v>272</v>
      </c>
      <c r="K628" s="255">
        <f>SUM(K629)</f>
        <v>150000</v>
      </c>
      <c r="L628" s="255">
        <f t="shared" ref="L628" si="100">SUM(L629)</f>
        <v>67456.86</v>
      </c>
      <c r="M628" s="256">
        <f>AVERAGE(L628/K628)*100</f>
        <v>44.971240000000002</v>
      </c>
      <c r="N628" s="212"/>
      <c r="O628" s="219"/>
      <c r="P628" s="219"/>
      <c r="Q628" s="219"/>
      <c r="R628" s="219"/>
    </row>
    <row r="629" spans="1:18" s="58" customFormat="1" x14ac:dyDescent="0.2">
      <c r="A629" s="257"/>
      <c r="B629" s="257"/>
      <c r="C629" s="257"/>
      <c r="D629" s="257"/>
      <c r="E629" s="257" t="s">
        <v>30</v>
      </c>
      <c r="F629" s="257" t="s">
        <v>30</v>
      </c>
      <c r="G629" s="257" t="s">
        <v>30</v>
      </c>
      <c r="H629" s="258"/>
      <c r="I629" s="259">
        <v>36</v>
      </c>
      <c r="J629" s="261" t="s">
        <v>126</v>
      </c>
      <c r="K629" s="260">
        <f>SUM(K630)</f>
        <v>150000</v>
      </c>
      <c r="L629" s="260">
        <v>67456.86</v>
      </c>
      <c r="M629" s="222">
        <f>AVERAGE(L629/K629)*100</f>
        <v>44.971240000000002</v>
      </c>
      <c r="N629" s="212"/>
      <c r="O629" s="219"/>
      <c r="P629" s="219"/>
      <c r="Q629" s="219"/>
      <c r="R629" s="219"/>
    </row>
    <row r="630" spans="1:18" s="58" customFormat="1" x14ac:dyDescent="0.2">
      <c r="A630" s="257">
        <v>1</v>
      </c>
      <c r="B630" s="257"/>
      <c r="C630" s="257"/>
      <c r="D630" s="257"/>
      <c r="E630" s="257" t="s">
        <v>30</v>
      </c>
      <c r="F630" s="257" t="s">
        <v>30</v>
      </c>
      <c r="G630" s="257" t="s">
        <v>30</v>
      </c>
      <c r="H630" s="258"/>
      <c r="I630" s="259">
        <v>366</v>
      </c>
      <c r="J630" s="261" t="s">
        <v>124</v>
      </c>
      <c r="K630" s="260">
        <v>150000</v>
      </c>
      <c r="L630" s="260">
        <v>67456.86</v>
      </c>
      <c r="M630" s="222">
        <f>AVERAGE(L630/K630)*100</f>
        <v>44.971240000000002</v>
      </c>
      <c r="N630" s="212"/>
      <c r="O630" s="219"/>
      <c r="P630" s="219"/>
      <c r="Q630" s="219"/>
      <c r="R630" s="219"/>
    </row>
    <row r="631" spans="1:18" s="4" customFormat="1" x14ac:dyDescent="0.2">
      <c r="A631" s="209"/>
      <c r="B631" s="209"/>
      <c r="C631" s="209"/>
      <c r="D631" s="209"/>
      <c r="E631" s="209"/>
      <c r="F631" s="209"/>
      <c r="G631" s="209"/>
      <c r="H631" s="114"/>
      <c r="I631" s="273" t="s">
        <v>531</v>
      </c>
      <c r="J631" s="304" t="s">
        <v>532</v>
      </c>
      <c r="K631" s="291"/>
      <c r="L631" s="291">
        <v>67456.86</v>
      </c>
      <c r="M631" s="292"/>
      <c r="N631" s="5"/>
      <c r="O631" s="220"/>
      <c r="P631" s="220"/>
      <c r="Q631" s="220"/>
      <c r="R631" s="220"/>
    </row>
    <row r="632" spans="1:18" s="58" customFormat="1" x14ac:dyDescent="0.2">
      <c r="A632" s="252">
        <v>1</v>
      </c>
      <c r="B632" s="252"/>
      <c r="C632" s="252"/>
      <c r="D632" s="252"/>
      <c r="E632" s="252" t="s">
        <v>51</v>
      </c>
      <c r="F632" s="252" t="s">
        <v>51</v>
      </c>
      <c r="G632" s="252" t="s">
        <v>51</v>
      </c>
      <c r="H632" s="253" t="s">
        <v>121</v>
      </c>
      <c r="I632" s="253" t="s">
        <v>273</v>
      </c>
      <c r="J632" s="254" t="s">
        <v>274</v>
      </c>
      <c r="K632" s="255">
        <f>SUM(K633)</f>
        <v>150000</v>
      </c>
      <c r="L632" s="255">
        <f t="shared" ref="L632" si="101">SUM(L633)</f>
        <v>3750</v>
      </c>
      <c r="M632" s="256">
        <f>AVERAGE(L632/K632)*100</f>
        <v>2.5</v>
      </c>
      <c r="N632" s="212"/>
      <c r="O632" s="219"/>
      <c r="P632" s="219"/>
      <c r="Q632" s="219"/>
      <c r="R632" s="219"/>
    </row>
    <row r="633" spans="1:18" s="58" customFormat="1" x14ac:dyDescent="0.2">
      <c r="A633" s="257"/>
      <c r="B633" s="257"/>
      <c r="C633" s="257"/>
      <c r="D633" s="257"/>
      <c r="E633" s="257" t="s">
        <v>30</v>
      </c>
      <c r="F633" s="257" t="s">
        <v>30</v>
      </c>
      <c r="G633" s="257" t="s">
        <v>30</v>
      </c>
      <c r="H633" s="258"/>
      <c r="I633" s="259">
        <v>32</v>
      </c>
      <c r="J633" s="261" t="s">
        <v>13</v>
      </c>
      <c r="K633" s="260">
        <f>SUM(K634)</f>
        <v>150000</v>
      </c>
      <c r="L633" s="260">
        <v>3750</v>
      </c>
      <c r="M633" s="222">
        <f>AVERAGE(L633/K633)*100</f>
        <v>2.5</v>
      </c>
      <c r="N633" s="212"/>
      <c r="O633" s="219"/>
      <c r="P633" s="219"/>
      <c r="Q633" s="219"/>
      <c r="R633" s="219"/>
    </row>
    <row r="634" spans="1:18" s="58" customFormat="1" x14ac:dyDescent="0.2">
      <c r="A634" s="257">
        <v>1</v>
      </c>
      <c r="B634" s="257"/>
      <c r="C634" s="257"/>
      <c r="D634" s="257"/>
      <c r="E634" s="257" t="s">
        <v>30</v>
      </c>
      <c r="F634" s="257" t="s">
        <v>30</v>
      </c>
      <c r="G634" s="257" t="s">
        <v>30</v>
      </c>
      <c r="H634" s="258"/>
      <c r="I634" s="259">
        <v>329</v>
      </c>
      <c r="J634" s="261" t="s">
        <v>18</v>
      </c>
      <c r="K634" s="260">
        <v>150000</v>
      </c>
      <c r="L634" s="260">
        <v>3750</v>
      </c>
      <c r="M634" s="222">
        <f>AVERAGE(L634/K634)*100</f>
        <v>2.5</v>
      </c>
      <c r="N634" s="212"/>
      <c r="O634" s="219"/>
      <c r="P634" s="219"/>
      <c r="Q634" s="219"/>
      <c r="R634" s="219"/>
    </row>
    <row r="635" spans="1:18" s="4" customFormat="1" x14ac:dyDescent="0.2">
      <c r="A635" s="209"/>
      <c r="B635" s="209"/>
      <c r="C635" s="209"/>
      <c r="D635" s="209"/>
      <c r="E635" s="209"/>
      <c r="F635" s="209"/>
      <c r="G635" s="209"/>
      <c r="H635" s="114"/>
      <c r="I635" s="263" t="s">
        <v>438</v>
      </c>
      <c r="J635" s="264" t="s">
        <v>439</v>
      </c>
      <c r="K635" s="291"/>
      <c r="L635" s="291">
        <v>3750</v>
      </c>
      <c r="M635" s="292"/>
      <c r="N635" s="5"/>
      <c r="O635" s="220"/>
      <c r="P635" s="220"/>
      <c r="Q635" s="220"/>
      <c r="R635" s="220"/>
    </row>
    <row r="636" spans="1:18" s="58" customFormat="1" x14ac:dyDescent="0.2">
      <c r="A636" s="252">
        <v>1</v>
      </c>
      <c r="B636" s="252"/>
      <c r="C636" s="252"/>
      <c r="D636" s="252"/>
      <c r="E636" s="252" t="s">
        <v>51</v>
      </c>
      <c r="F636" s="252" t="s">
        <v>51</v>
      </c>
      <c r="G636" s="252" t="s">
        <v>51</v>
      </c>
      <c r="H636" s="253" t="s">
        <v>405</v>
      </c>
      <c r="I636" s="253" t="s">
        <v>275</v>
      </c>
      <c r="J636" s="254" t="s">
        <v>276</v>
      </c>
      <c r="K636" s="255">
        <f>SUM(K637)</f>
        <v>50000</v>
      </c>
      <c r="L636" s="255">
        <f t="shared" ref="L636" si="102">SUM(L637)</f>
        <v>40000</v>
      </c>
      <c r="M636" s="256">
        <f>AVERAGE(L636/K636)*100</f>
        <v>80</v>
      </c>
      <c r="N636" s="212"/>
      <c r="O636" s="219"/>
      <c r="P636" s="219"/>
      <c r="Q636" s="219"/>
      <c r="R636" s="219"/>
    </row>
    <row r="637" spans="1:18" s="58" customFormat="1" x14ac:dyDescent="0.2">
      <c r="A637" s="257"/>
      <c r="B637" s="257"/>
      <c r="C637" s="257"/>
      <c r="D637" s="257"/>
      <c r="E637" s="257" t="s">
        <v>30</v>
      </c>
      <c r="F637" s="257" t="s">
        <v>30</v>
      </c>
      <c r="G637" s="257" t="s">
        <v>30</v>
      </c>
      <c r="H637" s="258"/>
      <c r="I637" s="259">
        <v>36</v>
      </c>
      <c r="J637" s="261" t="s">
        <v>126</v>
      </c>
      <c r="K637" s="260">
        <f>SUM(K638)</f>
        <v>50000</v>
      </c>
      <c r="L637" s="260">
        <v>40000</v>
      </c>
      <c r="M637" s="222">
        <f>AVERAGE(L637/K637)*100</f>
        <v>80</v>
      </c>
      <c r="N637" s="212"/>
      <c r="O637" s="219"/>
      <c r="P637" s="219"/>
      <c r="Q637" s="219"/>
      <c r="R637" s="219"/>
    </row>
    <row r="638" spans="1:18" s="58" customFormat="1" x14ac:dyDescent="0.2">
      <c r="A638" s="257">
        <v>1</v>
      </c>
      <c r="B638" s="257"/>
      <c r="C638" s="257"/>
      <c r="D638" s="257"/>
      <c r="E638" s="257" t="s">
        <v>30</v>
      </c>
      <c r="F638" s="257" t="s">
        <v>30</v>
      </c>
      <c r="G638" s="257" t="s">
        <v>30</v>
      </c>
      <c r="H638" s="258"/>
      <c r="I638" s="259">
        <v>366</v>
      </c>
      <c r="J638" s="261" t="s">
        <v>124</v>
      </c>
      <c r="K638" s="260">
        <v>50000</v>
      </c>
      <c r="L638" s="260">
        <v>40000</v>
      </c>
      <c r="M638" s="222">
        <f>AVERAGE(L638/K638)*100</f>
        <v>80</v>
      </c>
      <c r="N638" s="212"/>
      <c r="O638" s="219"/>
      <c r="P638" s="219"/>
      <c r="Q638" s="219"/>
      <c r="R638" s="219"/>
    </row>
    <row r="639" spans="1:18" s="4" customFormat="1" x14ac:dyDescent="0.2">
      <c r="A639" s="209"/>
      <c r="B639" s="209"/>
      <c r="C639" s="209"/>
      <c r="D639" s="209"/>
      <c r="E639" s="209"/>
      <c r="F639" s="209"/>
      <c r="G639" s="209"/>
      <c r="H639" s="114"/>
      <c r="I639" s="263" t="s">
        <v>531</v>
      </c>
      <c r="J639" s="264" t="s">
        <v>532</v>
      </c>
      <c r="K639" s="291"/>
      <c r="L639" s="345">
        <v>40000</v>
      </c>
      <c r="M639" s="346"/>
      <c r="N639" s="380"/>
      <c r="O639" s="381"/>
      <c r="P639" s="220"/>
      <c r="Q639" s="220"/>
      <c r="R639" s="220"/>
    </row>
    <row r="640" spans="1:18" s="58" customFormat="1" x14ac:dyDescent="0.2">
      <c r="A640" s="252">
        <v>1</v>
      </c>
      <c r="B640" s="252"/>
      <c r="C640" s="252"/>
      <c r="D640" s="252"/>
      <c r="E640" s="252" t="s">
        <v>51</v>
      </c>
      <c r="F640" s="252" t="s">
        <v>51</v>
      </c>
      <c r="G640" s="252" t="s">
        <v>51</v>
      </c>
      <c r="H640" s="253" t="s">
        <v>405</v>
      </c>
      <c r="I640" s="253" t="s">
        <v>277</v>
      </c>
      <c r="J640" s="254" t="s">
        <v>278</v>
      </c>
      <c r="K640" s="255">
        <f>SUM(K641)</f>
        <v>30000</v>
      </c>
      <c r="L640" s="255">
        <f t="shared" ref="L640" si="103">SUM(L641)</f>
        <v>15400</v>
      </c>
      <c r="M640" s="256">
        <f>AVERAGE(L640/K640)*100</f>
        <v>51.333333333333329</v>
      </c>
      <c r="N640" s="212"/>
      <c r="O640" s="219"/>
      <c r="P640" s="219"/>
      <c r="Q640" s="219"/>
      <c r="R640" s="219"/>
    </row>
    <row r="641" spans="1:18" s="58" customFormat="1" x14ac:dyDescent="0.2">
      <c r="A641" s="257"/>
      <c r="B641" s="257"/>
      <c r="C641" s="257"/>
      <c r="D641" s="257"/>
      <c r="E641" s="257" t="s">
        <v>30</v>
      </c>
      <c r="F641" s="257" t="s">
        <v>30</v>
      </c>
      <c r="G641" s="257" t="s">
        <v>30</v>
      </c>
      <c r="H641" s="258"/>
      <c r="I641" s="259">
        <v>32</v>
      </c>
      <c r="J641" s="261" t="s">
        <v>13</v>
      </c>
      <c r="K641" s="260">
        <f>SUM(K642)</f>
        <v>30000</v>
      </c>
      <c r="L641" s="260">
        <v>15400</v>
      </c>
      <c r="M641" s="222">
        <f>AVERAGE(L641/K641)*100</f>
        <v>51.333333333333329</v>
      </c>
      <c r="N641" s="212"/>
      <c r="O641" s="219"/>
      <c r="P641" s="219"/>
      <c r="Q641" s="219"/>
      <c r="R641" s="219"/>
    </row>
    <row r="642" spans="1:18" s="58" customFormat="1" x14ac:dyDescent="0.2">
      <c r="A642" s="257">
        <v>1</v>
      </c>
      <c r="B642" s="257"/>
      <c r="C642" s="257"/>
      <c r="D642" s="257"/>
      <c r="E642" s="257" t="s">
        <v>30</v>
      </c>
      <c r="F642" s="257" t="s">
        <v>30</v>
      </c>
      <c r="G642" s="257" t="s">
        <v>30</v>
      </c>
      <c r="H642" s="258"/>
      <c r="I642" s="259">
        <v>329</v>
      </c>
      <c r="J642" s="261" t="s">
        <v>18</v>
      </c>
      <c r="K642" s="260">
        <v>30000</v>
      </c>
      <c r="L642" s="260">
        <v>15400</v>
      </c>
      <c r="M642" s="222">
        <f>AVERAGE(L642/K642)*100</f>
        <v>51.333333333333329</v>
      </c>
      <c r="N642" s="212"/>
      <c r="O642" s="219"/>
      <c r="P642" s="219"/>
      <c r="Q642" s="219"/>
      <c r="R642" s="219"/>
    </row>
    <row r="643" spans="1:18" s="4" customFormat="1" x14ac:dyDescent="0.2">
      <c r="A643" s="209"/>
      <c r="B643" s="209"/>
      <c r="C643" s="209"/>
      <c r="D643" s="209"/>
      <c r="E643" s="209"/>
      <c r="F643" s="209"/>
      <c r="G643" s="209"/>
      <c r="H643" s="114"/>
      <c r="I643" s="263" t="s">
        <v>438</v>
      </c>
      <c r="J643" s="264" t="s">
        <v>439</v>
      </c>
      <c r="K643" s="291"/>
      <c r="L643" s="291">
        <v>15400</v>
      </c>
      <c r="M643" s="292"/>
      <c r="N643" s="5"/>
      <c r="O643" s="220"/>
      <c r="P643" s="220"/>
      <c r="Q643" s="220"/>
      <c r="R643" s="220"/>
    </row>
    <row r="644" spans="1:18" s="58" customFormat="1" x14ac:dyDescent="0.2">
      <c r="A644" s="252">
        <v>1</v>
      </c>
      <c r="B644" s="252"/>
      <c r="C644" s="252"/>
      <c r="D644" s="252"/>
      <c r="E644" s="252" t="s">
        <v>51</v>
      </c>
      <c r="F644" s="252" t="s">
        <v>51</v>
      </c>
      <c r="G644" s="252" t="s">
        <v>51</v>
      </c>
      <c r="H644" s="253" t="s">
        <v>405</v>
      </c>
      <c r="I644" s="253" t="s">
        <v>879</v>
      </c>
      <c r="J644" s="254" t="s">
        <v>880</v>
      </c>
      <c r="K644" s="255">
        <f>SUM(K645)</f>
        <v>200000</v>
      </c>
      <c r="L644" s="255">
        <f t="shared" ref="L644" si="104">SUM(L645)</f>
        <v>0</v>
      </c>
      <c r="M644" s="256">
        <f>AVERAGE(L644/K644)*100</f>
        <v>0</v>
      </c>
      <c r="N644" s="212"/>
      <c r="O644" s="219"/>
      <c r="P644" s="219"/>
      <c r="Q644" s="219"/>
      <c r="R644" s="219"/>
    </row>
    <row r="645" spans="1:18" s="58" customFormat="1" x14ac:dyDescent="0.2">
      <c r="A645" s="257"/>
      <c r="B645" s="257"/>
      <c r="C645" s="257"/>
      <c r="D645" s="257"/>
      <c r="E645" s="257" t="s">
        <v>30</v>
      </c>
      <c r="F645" s="257" t="s">
        <v>30</v>
      </c>
      <c r="G645" s="257" t="s">
        <v>30</v>
      </c>
      <c r="H645" s="258"/>
      <c r="I645" s="259">
        <v>37</v>
      </c>
      <c r="J645" s="261" t="s">
        <v>23</v>
      </c>
      <c r="K645" s="260">
        <f>SUM(K646)</f>
        <v>200000</v>
      </c>
      <c r="L645" s="260">
        <v>0</v>
      </c>
      <c r="M645" s="222">
        <f>AVERAGE(L645/K645)*100</f>
        <v>0</v>
      </c>
      <c r="N645" s="212"/>
      <c r="O645" s="219"/>
      <c r="P645" s="219"/>
      <c r="Q645" s="219"/>
      <c r="R645" s="219"/>
    </row>
    <row r="646" spans="1:18" s="58" customFormat="1" x14ac:dyDescent="0.2">
      <c r="A646" s="257">
        <v>1</v>
      </c>
      <c r="B646" s="257"/>
      <c r="C646" s="257"/>
      <c r="D646" s="257"/>
      <c r="E646" s="257" t="s">
        <v>30</v>
      </c>
      <c r="F646" s="257" t="s">
        <v>30</v>
      </c>
      <c r="G646" s="257" t="s">
        <v>30</v>
      </c>
      <c r="H646" s="258"/>
      <c r="I646" s="259">
        <v>372</v>
      </c>
      <c r="J646" s="261" t="s">
        <v>24</v>
      </c>
      <c r="K646" s="260">
        <v>200000</v>
      </c>
      <c r="L646" s="260">
        <v>0</v>
      </c>
      <c r="M646" s="222">
        <f>AVERAGE(L646/K646)*100</f>
        <v>0</v>
      </c>
      <c r="N646" s="212"/>
      <c r="O646" s="219"/>
      <c r="P646" s="219"/>
      <c r="Q646" s="219"/>
      <c r="R646" s="219"/>
    </row>
    <row r="647" spans="1:18" s="4" customFormat="1" x14ac:dyDescent="0.2">
      <c r="A647" s="209"/>
      <c r="B647" s="209"/>
      <c r="C647" s="209"/>
      <c r="D647" s="209"/>
      <c r="E647" s="209"/>
      <c r="F647" s="209"/>
      <c r="G647" s="209"/>
      <c r="H647" s="114"/>
      <c r="I647" s="263" t="s">
        <v>529</v>
      </c>
      <c r="J647" s="264" t="s">
        <v>530</v>
      </c>
      <c r="K647" s="291"/>
      <c r="L647" s="291">
        <v>0</v>
      </c>
      <c r="M647" s="292"/>
      <c r="N647" s="5"/>
      <c r="O647" s="220"/>
      <c r="P647" s="220"/>
      <c r="Q647" s="220"/>
      <c r="R647" s="220"/>
    </row>
    <row r="648" spans="1:18" s="58" customFormat="1" x14ac:dyDescent="0.2">
      <c r="A648" s="268">
        <v>1</v>
      </c>
      <c r="B648" s="268"/>
      <c r="C648" s="268"/>
      <c r="D648" s="268"/>
      <c r="E648" s="268" t="s">
        <v>51</v>
      </c>
      <c r="F648" s="268" t="s">
        <v>51</v>
      </c>
      <c r="G648" s="268" t="s">
        <v>51</v>
      </c>
      <c r="H648" s="269"/>
      <c r="I648" s="269" t="s">
        <v>279</v>
      </c>
      <c r="J648" s="271" t="s">
        <v>280</v>
      </c>
      <c r="K648" s="272">
        <f t="shared" ref="K648:L649" si="105">SUM(K649)</f>
        <v>210000</v>
      </c>
      <c r="L648" s="272">
        <f t="shared" si="105"/>
        <v>207900</v>
      </c>
      <c r="M648" s="251">
        <f>AVERAGE(L648/K648)*100</f>
        <v>99</v>
      </c>
      <c r="N648" s="212"/>
      <c r="O648" s="219"/>
      <c r="P648" s="219"/>
      <c r="Q648" s="219"/>
      <c r="R648" s="219"/>
    </row>
    <row r="649" spans="1:18" s="58" customFormat="1" x14ac:dyDescent="0.2">
      <c r="A649" s="252">
        <v>1</v>
      </c>
      <c r="B649" s="252"/>
      <c r="C649" s="252"/>
      <c r="D649" s="252"/>
      <c r="E649" s="252" t="s">
        <v>51</v>
      </c>
      <c r="F649" s="252" t="s">
        <v>51</v>
      </c>
      <c r="G649" s="252" t="s">
        <v>51</v>
      </c>
      <c r="H649" s="253" t="s">
        <v>406</v>
      </c>
      <c r="I649" s="253" t="s">
        <v>281</v>
      </c>
      <c r="J649" s="254" t="s">
        <v>282</v>
      </c>
      <c r="K649" s="255">
        <f t="shared" si="105"/>
        <v>210000</v>
      </c>
      <c r="L649" s="255">
        <f t="shared" si="105"/>
        <v>207900</v>
      </c>
      <c r="M649" s="256">
        <f>AVERAGE(L649/K649)*100</f>
        <v>99</v>
      </c>
      <c r="N649" s="212"/>
      <c r="O649" s="219"/>
      <c r="P649" s="219"/>
      <c r="Q649" s="219"/>
      <c r="R649" s="219"/>
    </row>
    <row r="650" spans="1:18" s="58" customFormat="1" x14ac:dyDescent="0.2">
      <c r="A650" s="257"/>
      <c r="B650" s="257"/>
      <c r="C650" s="257"/>
      <c r="D650" s="257"/>
      <c r="E650" s="257" t="s">
        <v>30</v>
      </c>
      <c r="F650" s="257" t="s">
        <v>30</v>
      </c>
      <c r="G650" s="257" t="s">
        <v>30</v>
      </c>
      <c r="H650" s="258"/>
      <c r="I650" s="259">
        <v>37</v>
      </c>
      <c r="J650" s="261" t="s">
        <v>23</v>
      </c>
      <c r="K650" s="260">
        <f>SUM(K651)</f>
        <v>210000</v>
      </c>
      <c r="L650" s="260">
        <v>207900</v>
      </c>
      <c r="M650" s="222">
        <f>AVERAGE(L650/K650)*100</f>
        <v>99</v>
      </c>
      <c r="N650" s="212"/>
      <c r="O650" s="219"/>
      <c r="P650" s="219"/>
      <c r="Q650" s="219"/>
      <c r="R650" s="219"/>
    </row>
    <row r="651" spans="1:18" s="58" customFormat="1" x14ac:dyDescent="0.2">
      <c r="A651" s="257">
        <v>1</v>
      </c>
      <c r="B651" s="257"/>
      <c r="C651" s="257"/>
      <c r="D651" s="257"/>
      <c r="E651" s="257" t="s">
        <v>30</v>
      </c>
      <c r="F651" s="257" t="s">
        <v>30</v>
      </c>
      <c r="G651" s="257" t="s">
        <v>30</v>
      </c>
      <c r="H651" s="258"/>
      <c r="I651" s="259">
        <v>372</v>
      </c>
      <c r="J651" s="261" t="s">
        <v>24</v>
      </c>
      <c r="K651" s="260">
        <v>210000</v>
      </c>
      <c r="L651" s="260">
        <v>207900</v>
      </c>
      <c r="M651" s="222">
        <f>AVERAGE(L651/K651)*100</f>
        <v>99</v>
      </c>
      <c r="N651" s="212"/>
      <c r="O651" s="219"/>
      <c r="P651" s="219"/>
      <c r="Q651" s="219"/>
      <c r="R651" s="219"/>
    </row>
    <row r="652" spans="1:18" s="58" customFormat="1" x14ac:dyDescent="0.2">
      <c r="A652" s="257"/>
      <c r="B652" s="257"/>
      <c r="C652" s="257"/>
      <c r="D652" s="257"/>
      <c r="E652" s="257"/>
      <c r="F652" s="257"/>
      <c r="G652" s="257"/>
      <c r="H652" s="258"/>
      <c r="I652" s="263" t="s">
        <v>533</v>
      </c>
      <c r="J652" s="264" t="s">
        <v>534</v>
      </c>
      <c r="K652" s="260"/>
      <c r="L652" s="291">
        <v>207900</v>
      </c>
      <c r="M652" s="309"/>
      <c r="N652" s="212"/>
      <c r="O652" s="219"/>
      <c r="P652" s="219"/>
      <c r="Q652" s="219"/>
      <c r="R652" s="219"/>
    </row>
    <row r="653" spans="1:18" s="58" customFormat="1" x14ac:dyDescent="0.2">
      <c r="A653" s="240"/>
      <c r="B653" s="240"/>
      <c r="C653" s="240"/>
      <c r="D653" s="240"/>
      <c r="E653" s="240"/>
      <c r="F653" s="240"/>
      <c r="G653" s="240"/>
      <c r="H653" s="241"/>
      <c r="I653" s="242" t="s">
        <v>283</v>
      </c>
      <c r="J653" s="243"/>
      <c r="K653" s="244">
        <f>SUM(K655)</f>
        <v>20000</v>
      </c>
      <c r="L653" s="244">
        <f t="shared" ref="L653:L654" si="106">SUM(L655)</f>
        <v>1314.39</v>
      </c>
      <c r="M653" s="245">
        <f t="shared" ref="M653:M658" si="107">AVERAGE(L653/K653)*100</f>
        <v>6.5719500000000002</v>
      </c>
      <c r="N653" s="212"/>
      <c r="O653" s="219"/>
      <c r="P653" s="219"/>
      <c r="Q653" s="219"/>
      <c r="R653" s="219"/>
    </row>
    <row r="654" spans="1:18" s="58" customFormat="1" x14ac:dyDescent="0.2">
      <c r="A654" s="240"/>
      <c r="B654" s="240"/>
      <c r="C654" s="240"/>
      <c r="D654" s="240"/>
      <c r="E654" s="240"/>
      <c r="F654" s="240"/>
      <c r="G654" s="240"/>
      <c r="H654" s="241" t="s">
        <v>101</v>
      </c>
      <c r="I654" s="242" t="s">
        <v>284</v>
      </c>
      <c r="J654" s="243"/>
      <c r="K654" s="244">
        <f>SUM(K656)</f>
        <v>20000</v>
      </c>
      <c r="L654" s="244">
        <f t="shared" si="106"/>
        <v>1314.39</v>
      </c>
      <c r="M654" s="245">
        <f t="shared" si="107"/>
        <v>6.5719500000000002</v>
      </c>
      <c r="N654" s="212"/>
      <c r="O654" s="219"/>
      <c r="P654" s="219"/>
      <c r="Q654" s="219"/>
      <c r="R654" s="219"/>
    </row>
    <row r="655" spans="1:18" s="58" customFormat="1" x14ac:dyDescent="0.2">
      <c r="A655" s="268">
        <v>1</v>
      </c>
      <c r="B655" s="268"/>
      <c r="C655" s="268"/>
      <c r="D655" s="268"/>
      <c r="E655" s="268" t="s">
        <v>51</v>
      </c>
      <c r="F655" s="268" t="s">
        <v>51</v>
      </c>
      <c r="G655" s="268" t="s">
        <v>51</v>
      </c>
      <c r="H655" s="269"/>
      <c r="I655" s="269" t="s">
        <v>285</v>
      </c>
      <c r="J655" s="271" t="s">
        <v>286</v>
      </c>
      <c r="K655" s="272">
        <f>SUM(K656)</f>
        <v>20000</v>
      </c>
      <c r="L655" s="272">
        <f t="shared" ref="L655:L656" si="108">SUM(L656)</f>
        <v>1314.39</v>
      </c>
      <c r="M655" s="251">
        <f t="shared" si="107"/>
        <v>6.5719500000000002</v>
      </c>
      <c r="N655" s="212"/>
      <c r="O655" s="219"/>
      <c r="P655" s="219"/>
      <c r="Q655" s="219"/>
      <c r="R655" s="219"/>
    </row>
    <row r="656" spans="1:18" s="58" customFormat="1" x14ac:dyDescent="0.2">
      <c r="A656" s="252">
        <v>1</v>
      </c>
      <c r="B656" s="252"/>
      <c r="C656" s="252"/>
      <c r="D656" s="252"/>
      <c r="E656" s="252" t="s">
        <v>51</v>
      </c>
      <c r="F656" s="252" t="s">
        <v>51</v>
      </c>
      <c r="G656" s="252" t="s">
        <v>51</v>
      </c>
      <c r="H656" s="253" t="s">
        <v>104</v>
      </c>
      <c r="I656" s="253" t="s">
        <v>288</v>
      </c>
      <c r="J656" s="254" t="s">
        <v>289</v>
      </c>
      <c r="K656" s="255">
        <f>SUM(K657)</f>
        <v>20000</v>
      </c>
      <c r="L656" s="255">
        <f t="shared" si="108"/>
        <v>1314.39</v>
      </c>
      <c r="M656" s="256">
        <f t="shared" si="107"/>
        <v>6.5719500000000002</v>
      </c>
      <c r="N656" s="212"/>
      <c r="O656" s="219"/>
      <c r="P656" s="219"/>
      <c r="Q656" s="219"/>
      <c r="R656" s="219"/>
    </row>
    <row r="657" spans="1:18" s="58" customFormat="1" x14ac:dyDescent="0.2">
      <c r="A657" s="257"/>
      <c r="B657" s="257"/>
      <c r="C657" s="257"/>
      <c r="D657" s="257"/>
      <c r="E657" s="257" t="s">
        <v>30</v>
      </c>
      <c r="F657" s="257" t="s">
        <v>30</v>
      </c>
      <c r="G657" s="257" t="s">
        <v>30</v>
      </c>
      <c r="H657" s="258"/>
      <c r="I657" s="259">
        <v>32</v>
      </c>
      <c r="J657" s="261" t="s">
        <v>13</v>
      </c>
      <c r="K657" s="260">
        <f>SUM(K658)</f>
        <v>20000</v>
      </c>
      <c r="L657" s="260">
        <v>1314.39</v>
      </c>
      <c r="M657" s="222">
        <f t="shared" si="107"/>
        <v>6.5719500000000002</v>
      </c>
      <c r="N657" s="212"/>
      <c r="O657" s="219"/>
      <c r="P657" s="219"/>
      <c r="Q657" s="219"/>
      <c r="R657" s="219"/>
    </row>
    <row r="658" spans="1:18" s="58" customFormat="1" x14ac:dyDescent="0.2">
      <c r="A658" s="257">
        <v>1</v>
      </c>
      <c r="B658" s="257"/>
      <c r="C658" s="257"/>
      <c r="D658" s="257"/>
      <c r="E658" s="257" t="s">
        <v>30</v>
      </c>
      <c r="F658" s="257" t="s">
        <v>30</v>
      </c>
      <c r="G658" s="257" t="s">
        <v>30</v>
      </c>
      <c r="H658" s="258"/>
      <c r="I658" s="259">
        <v>329</v>
      </c>
      <c r="J658" s="261" t="s">
        <v>18</v>
      </c>
      <c r="K658" s="260">
        <v>20000</v>
      </c>
      <c r="L658" s="260">
        <v>1314.39</v>
      </c>
      <c r="M658" s="222">
        <f t="shared" si="107"/>
        <v>6.5719500000000002</v>
      </c>
      <c r="N658" s="212"/>
      <c r="O658" s="219"/>
      <c r="P658" s="219"/>
      <c r="Q658" s="219"/>
      <c r="R658" s="219"/>
    </row>
    <row r="659" spans="1:18" s="4" customFormat="1" x14ac:dyDescent="0.2">
      <c r="A659" s="209"/>
      <c r="B659" s="209"/>
      <c r="C659" s="209"/>
      <c r="D659" s="209"/>
      <c r="E659" s="209"/>
      <c r="F659" s="209"/>
      <c r="G659" s="209"/>
      <c r="H659" s="114"/>
      <c r="I659" s="263" t="s">
        <v>438</v>
      </c>
      <c r="J659" s="264" t="s">
        <v>439</v>
      </c>
      <c r="K659" s="291"/>
      <c r="L659" s="291">
        <v>1314.39</v>
      </c>
      <c r="M659" s="292"/>
      <c r="N659" s="5"/>
      <c r="O659" s="220"/>
      <c r="P659" s="220"/>
      <c r="Q659" s="220"/>
      <c r="R659" s="220"/>
    </row>
    <row r="660" spans="1:18" s="58" customFormat="1" x14ac:dyDescent="0.2">
      <c r="A660" s="240"/>
      <c r="B660" s="240"/>
      <c r="C660" s="240"/>
      <c r="D660" s="240"/>
      <c r="E660" s="240"/>
      <c r="F660" s="240"/>
      <c r="G660" s="240"/>
      <c r="H660" s="241"/>
      <c r="I660" s="242" t="s">
        <v>290</v>
      </c>
      <c r="J660" s="243"/>
      <c r="K660" s="244">
        <f>SUM(K663+K668)</f>
        <v>2299250</v>
      </c>
      <c r="L660" s="244">
        <f>SUM(L663+L668)</f>
        <v>703095.37</v>
      </c>
      <c r="M660" s="245">
        <f>AVERAGE(L660/K660)*100</f>
        <v>30.579335435468085</v>
      </c>
      <c r="N660" s="212"/>
      <c r="O660" s="219"/>
      <c r="P660" s="219"/>
      <c r="Q660" s="219"/>
      <c r="R660" s="219"/>
    </row>
    <row r="661" spans="1:18" s="58" customFormat="1" x14ac:dyDescent="0.2">
      <c r="A661" s="240"/>
      <c r="B661" s="240"/>
      <c r="C661" s="240"/>
      <c r="D661" s="240"/>
      <c r="E661" s="240"/>
      <c r="F661" s="240"/>
      <c r="G661" s="240"/>
      <c r="H661" s="241" t="s">
        <v>63</v>
      </c>
      <c r="I661" s="242" t="s">
        <v>291</v>
      </c>
      <c r="J661" s="243"/>
      <c r="K661" s="244">
        <f>SUM(K664+K669+K678+K689)</f>
        <v>2249250</v>
      </c>
      <c r="L661" s="244">
        <f>SUM(L664+L669+L678+L689)</f>
        <v>702290.30999999994</v>
      </c>
      <c r="M661" s="245">
        <f>AVERAGE(L661/K661)*100</f>
        <v>31.22331043681227</v>
      </c>
      <c r="N661" s="212"/>
      <c r="O661" s="219"/>
      <c r="P661" s="219"/>
      <c r="Q661" s="219"/>
      <c r="R661" s="219"/>
    </row>
    <row r="662" spans="1:18" s="58" customFormat="1" x14ac:dyDescent="0.2">
      <c r="A662" s="240"/>
      <c r="B662" s="240"/>
      <c r="C662" s="240"/>
      <c r="D662" s="240"/>
      <c r="E662" s="240"/>
      <c r="F662" s="240"/>
      <c r="G662" s="240"/>
      <c r="H662" s="241" t="s">
        <v>72</v>
      </c>
      <c r="I662" s="242" t="s">
        <v>142</v>
      </c>
      <c r="J662" s="243"/>
      <c r="K662" s="244">
        <f>SUM(K682)</f>
        <v>50000</v>
      </c>
      <c r="L662" s="244">
        <f t="shared" ref="L662" si="109">SUM(L682)</f>
        <v>805.06</v>
      </c>
      <c r="M662" s="245"/>
      <c r="N662" s="212"/>
      <c r="O662" s="219"/>
      <c r="P662" s="219"/>
      <c r="Q662" s="219"/>
      <c r="R662" s="219"/>
    </row>
    <row r="663" spans="1:18" s="58" customFormat="1" x14ac:dyDescent="0.2">
      <c r="A663" s="268">
        <v>1</v>
      </c>
      <c r="B663" s="268"/>
      <c r="C663" s="268"/>
      <c r="D663" s="268"/>
      <c r="E663" s="268" t="s">
        <v>51</v>
      </c>
      <c r="F663" s="268" t="s">
        <v>51</v>
      </c>
      <c r="G663" s="268" t="s">
        <v>51</v>
      </c>
      <c r="H663" s="269"/>
      <c r="I663" s="269" t="s">
        <v>292</v>
      </c>
      <c r="J663" s="271" t="s">
        <v>293</v>
      </c>
      <c r="K663" s="272">
        <f t="shared" ref="K663:L664" si="110">SUM(K664)</f>
        <v>2129000</v>
      </c>
      <c r="L663" s="272">
        <f t="shared" si="110"/>
        <v>613399.98</v>
      </c>
      <c r="M663" s="251">
        <f>AVERAGE(L663/K663)*100</f>
        <v>28.811647721935181</v>
      </c>
      <c r="N663" s="212"/>
      <c r="O663" s="219"/>
      <c r="P663" s="219"/>
      <c r="Q663" s="219"/>
      <c r="R663" s="219"/>
    </row>
    <row r="664" spans="1:18" s="58" customFormat="1" x14ac:dyDescent="0.2">
      <c r="A664" s="252">
        <v>1</v>
      </c>
      <c r="B664" s="252"/>
      <c r="C664" s="252"/>
      <c r="D664" s="252"/>
      <c r="E664" s="252" t="s">
        <v>51</v>
      </c>
      <c r="F664" s="252" t="s">
        <v>51</v>
      </c>
      <c r="G664" s="252" t="s">
        <v>51</v>
      </c>
      <c r="H664" s="253" t="s">
        <v>346</v>
      </c>
      <c r="I664" s="253" t="s">
        <v>294</v>
      </c>
      <c r="J664" s="254" t="s">
        <v>295</v>
      </c>
      <c r="K664" s="255">
        <f t="shared" si="110"/>
        <v>2129000</v>
      </c>
      <c r="L664" s="255">
        <f t="shared" si="110"/>
        <v>613399.98</v>
      </c>
      <c r="M664" s="256">
        <f>AVERAGE(L664/K664)*100</f>
        <v>28.811647721935181</v>
      </c>
      <c r="N664" s="212"/>
      <c r="O664" s="219"/>
      <c r="P664" s="219"/>
      <c r="Q664" s="219"/>
      <c r="R664" s="219"/>
    </row>
    <row r="665" spans="1:18" s="58" customFormat="1" x14ac:dyDescent="0.2">
      <c r="A665" s="257"/>
      <c r="B665" s="257"/>
      <c r="C665" s="257"/>
      <c r="D665" s="257"/>
      <c r="E665" s="257"/>
      <c r="F665" s="257"/>
      <c r="G665" s="257"/>
      <c r="H665" s="258"/>
      <c r="I665" s="259">
        <v>38</v>
      </c>
      <c r="J665" s="261" t="s">
        <v>25</v>
      </c>
      <c r="K665" s="260">
        <f>SUM(K666)</f>
        <v>2129000</v>
      </c>
      <c r="L665" s="260">
        <v>613399.98</v>
      </c>
      <c r="M665" s="222">
        <f>AVERAGE(L665/K665)*100</f>
        <v>28.811647721935181</v>
      </c>
      <c r="N665" s="212"/>
      <c r="O665" s="219"/>
      <c r="P665" s="219"/>
      <c r="Q665" s="219"/>
      <c r="R665" s="219"/>
    </row>
    <row r="666" spans="1:18" s="58" customFormat="1" x14ac:dyDescent="0.2">
      <c r="A666" s="257">
        <v>1</v>
      </c>
      <c r="B666" s="257"/>
      <c r="C666" s="257"/>
      <c r="D666" s="257"/>
      <c r="E666" s="257" t="s">
        <v>30</v>
      </c>
      <c r="F666" s="257" t="s">
        <v>30</v>
      </c>
      <c r="G666" s="257" t="s">
        <v>30</v>
      </c>
      <c r="H666" s="258"/>
      <c r="I666" s="259">
        <v>381</v>
      </c>
      <c r="J666" s="261" t="s">
        <v>26</v>
      </c>
      <c r="K666" s="260">
        <v>2129000</v>
      </c>
      <c r="L666" s="260">
        <v>613399.98</v>
      </c>
      <c r="M666" s="222">
        <f>AVERAGE(L666/K666)*100</f>
        <v>28.811647721935181</v>
      </c>
      <c r="N666" s="212"/>
      <c r="O666" s="219"/>
      <c r="P666" s="219"/>
      <c r="Q666" s="219"/>
      <c r="R666" s="219"/>
    </row>
    <row r="667" spans="1:18" s="4" customFormat="1" x14ac:dyDescent="0.2">
      <c r="A667" s="209"/>
      <c r="B667" s="209"/>
      <c r="C667" s="209"/>
      <c r="D667" s="209"/>
      <c r="E667" s="209"/>
      <c r="F667" s="209"/>
      <c r="G667" s="209"/>
      <c r="H667" s="114"/>
      <c r="I667" s="263" t="s">
        <v>436</v>
      </c>
      <c r="J667" s="264" t="s">
        <v>437</v>
      </c>
      <c r="K667" s="291"/>
      <c r="L667" s="291">
        <v>613399.98</v>
      </c>
      <c r="M667" s="292"/>
      <c r="N667" s="5"/>
      <c r="O667" s="220"/>
      <c r="P667" s="220"/>
      <c r="Q667" s="220"/>
      <c r="R667" s="220"/>
    </row>
    <row r="668" spans="1:18" s="58" customFormat="1" x14ac:dyDescent="0.2">
      <c r="A668" s="268">
        <v>1</v>
      </c>
      <c r="B668" s="268"/>
      <c r="C668" s="268"/>
      <c r="D668" s="268">
        <v>4</v>
      </c>
      <c r="E668" s="268" t="s">
        <v>51</v>
      </c>
      <c r="F668" s="268" t="s">
        <v>51</v>
      </c>
      <c r="G668" s="268" t="s">
        <v>51</v>
      </c>
      <c r="H668" s="269"/>
      <c r="I668" s="269" t="s">
        <v>296</v>
      </c>
      <c r="J668" s="271" t="s">
        <v>297</v>
      </c>
      <c r="K668" s="272">
        <f>SUM(K669+K678+K682+K689)</f>
        <v>170250</v>
      </c>
      <c r="L668" s="272">
        <f>SUM(L669+L678+L682+L689)</f>
        <v>89695.39</v>
      </c>
      <c r="M668" s="251">
        <f>AVERAGE(L668/K668)*100</f>
        <v>52.684516886930986</v>
      </c>
      <c r="N668" s="212"/>
      <c r="O668" s="219"/>
      <c r="P668" s="219"/>
      <c r="Q668" s="219"/>
      <c r="R668" s="219"/>
    </row>
    <row r="669" spans="1:18" s="58" customFormat="1" x14ac:dyDescent="0.2">
      <c r="A669" s="252">
        <v>1</v>
      </c>
      <c r="B669" s="252"/>
      <c r="C669" s="252"/>
      <c r="D669" s="252"/>
      <c r="E669" s="252" t="s">
        <v>51</v>
      </c>
      <c r="F669" s="252" t="s">
        <v>51</v>
      </c>
      <c r="G669" s="252" t="s">
        <v>51</v>
      </c>
      <c r="H669" s="253" t="s">
        <v>346</v>
      </c>
      <c r="I669" s="253" t="s">
        <v>298</v>
      </c>
      <c r="J669" s="254" t="s">
        <v>299</v>
      </c>
      <c r="K669" s="255">
        <f>SUM(K670)</f>
        <v>100000</v>
      </c>
      <c r="L669" s="255">
        <f>SUM(L670+L675)</f>
        <v>68640.33</v>
      </c>
      <c r="M669" s="256">
        <f>AVERAGE(L669/K669)*100</f>
        <v>68.640330000000006</v>
      </c>
      <c r="N669" s="212"/>
      <c r="O669" s="219"/>
      <c r="P669" s="219"/>
      <c r="Q669" s="219"/>
      <c r="R669" s="219"/>
    </row>
    <row r="670" spans="1:18" s="58" customFormat="1" x14ac:dyDescent="0.2">
      <c r="A670" s="283"/>
      <c r="B670" s="283"/>
      <c r="C670" s="283"/>
      <c r="D670" s="283"/>
      <c r="E670" s="283"/>
      <c r="F670" s="283"/>
      <c r="G670" s="283"/>
      <c r="H670" s="258"/>
      <c r="I670" s="259">
        <v>32</v>
      </c>
      <c r="J670" s="261" t="s">
        <v>13</v>
      </c>
      <c r="K670" s="260">
        <f>SUM(K671+K673)</f>
        <v>100000</v>
      </c>
      <c r="L670" s="293">
        <f>SUM(L671+L673)</f>
        <v>24265.33</v>
      </c>
      <c r="M670" s="222">
        <f>AVERAGE(L670/K670)*100</f>
        <v>24.265330000000002</v>
      </c>
      <c r="N670" s="212"/>
      <c r="O670" s="366"/>
      <c r="P670" s="219"/>
      <c r="Q670" s="219"/>
      <c r="R670" s="219"/>
    </row>
    <row r="671" spans="1:18" s="58" customFormat="1" x14ac:dyDescent="0.2">
      <c r="A671" s="283">
        <v>1</v>
      </c>
      <c r="B671" s="283"/>
      <c r="C671" s="283"/>
      <c r="D671" s="283"/>
      <c r="E671" s="283"/>
      <c r="F671" s="283"/>
      <c r="G671" s="283"/>
      <c r="H671" s="258"/>
      <c r="I671" s="259">
        <v>323</v>
      </c>
      <c r="J671" s="261" t="s">
        <v>16</v>
      </c>
      <c r="K671" s="260">
        <v>15000</v>
      </c>
      <c r="L671" s="293">
        <v>19250</v>
      </c>
      <c r="M671" s="222">
        <f>AVERAGE(L671/K671)*100</f>
        <v>128.33333333333334</v>
      </c>
      <c r="N671" s="212"/>
      <c r="O671" s="366"/>
      <c r="P671" s="219"/>
      <c r="Q671" s="219"/>
      <c r="R671" s="219"/>
    </row>
    <row r="672" spans="1:18" s="4" customFormat="1" x14ac:dyDescent="0.2">
      <c r="A672" s="285"/>
      <c r="B672" s="285"/>
      <c r="C672" s="285"/>
      <c r="D672" s="285"/>
      <c r="E672" s="285"/>
      <c r="F672" s="285"/>
      <c r="G672" s="285"/>
      <c r="H672" s="114"/>
      <c r="I672" s="263" t="s">
        <v>448</v>
      </c>
      <c r="J672" s="264" t="s">
        <v>449</v>
      </c>
      <c r="K672" s="291"/>
      <c r="L672" s="345">
        <v>19250</v>
      </c>
      <c r="M672" s="292"/>
      <c r="N672" s="5"/>
      <c r="O672" s="381"/>
      <c r="P672" s="220"/>
      <c r="Q672" s="220"/>
      <c r="R672" s="220"/>
    </row>
    <row r="673" spans="1:18" s="58" customFormat="1" x14ac:dyDescent="0.2">
      <c r="A673" s="283">
        <v>1</v>
      </c>
      <c r="B673" s="283"/>
      <c r="C673" s="283"/>
      <c r="D673" s="283"/>
      <c r="E673" s="283"/>
      <c r="F673" s="283"/>
      <c r="G673" s="283"/>
      <c r="H673" s="258"/>
      <c r="I673" s="259">
        <v>329</v>
      </c>
      <c r="J673" s="261" t="s">
        <v>18</v>
      </c>
      <c r="K673" s="260">
        <v>85000</v>
      </c>
      <c r="L673" s="293">
        <v>5015.33</v>
      </c>
      <c r="M673" s="222">
        <f>AVERAGE(L673/K673)*100</f>
        <v>5.9003882352941179</v>
      </c>
      <c r="N673" s="212"/>
      <c r="O673" s="366"/>
      <c r="P673" s="219"/>
      <c r="Q673" s="219"/>
      <c r="R673" s="219"/>
    </row>
    <row r="674" spans="1:18" s="4" customFormat="1" x14ac:dyDescent="0.2">
      <c r="A674" s="285"/>
      <c r="B674" s="285"/>
      <c r="C674" s="285"/>
      <c r="D674" s="285"/>
      <c r="E674" s="285"/>
      <c r="F674" s="285"/>
      <c r="G674" s="285"/>
      <c r="H674" s="114"/>
      <c r="I674" s="263" t="s">
        <v>438</v>
      </c>
      <c r="J674" s="264" t="s">
        <v>439</v>
      </c>
      <c r="K674" s="291"/>
      <c r="L674" s="345">
        <v>5015.33</v>
      </c>
      <c r="M674" s="292"/>
      <c r="N674" s="5"/>
      <c r="O674" s="381"/>
      <c r="P674" s="220"/>
      <c r="Q674" s="220"/>
      <c r="R674" s="220"/>
    </row>
    <row r="675" spans="1:18" s="58" customFormat="1" x14ac:dyDescent="0.2">
      <c r="A675" s="283"/>
      <c r="B675" s="283"/>
      <c r="C675" s="283"/>
      <c r="D675" s="283"/>
      <c r="E675" s="283"/>
      <c r="F675" s="283"/>
      <c r="G675" s="283"/>
      <c r="H675" s="258"/>
      <c r="I675" s="347">
        <v>42</v>
      </c>
      <c r="J675" s="348" t="s">
        <v>29</v>
      </c>
      <c r="K675" s="260">
        <v>0</v>
      </c>
      <c r="L675" s="293">
        <v>44375</v>
      </c>
      <c r="M675" s="222">
        <v>0</v>
      </c>
      <c r="N675" s="362"/>
      <c r="O675" s="366"/>
      <c r="P675" s="219"/>
      <c r="Q675" s="219"/>
      <c r="R675" s="219"/>
    </row>
    <row r="676" spans="1:18" s="58" customFormat="1" x14ac:dyDescent="0.2">
      <c r="A676" s="283"/>
      <c r="B676" s="283"/>
      <c r="C676" s="283"/>
      <c r="D676" s="283"/>
      <c r="E676" s="283"/>
      <c r="F676" s="283"/>
      <c r="G676" s="283"/>
      <c r="H676" s="258"/>
      <c r="I676" s="347">
        <v>421</v>
      </c>
      <c r="J676" s="348" t="s">
        <v>353</v>
      </c>
      <c r="K676" s="260">
        <v>0</v>
      </c>
      <c r="L676" s="293">
        <v>44375</v>
      </c>
      <c r="M676" s="222">
        <v>0</v>
      </c>
      <c r="N676" s="362"/>
      <c r="O676" s="366"/>
      <c r="P676" s="219"/>
      <c r="Q676" s="219"/>
      <c r="R676" s="219"/>
    </row>
    <row r="677" spans="1:18" s="4" customFormat="1" x14ac:dyDescent="0.2">
      <c r="A677" s="285"/>
      <c r="B677" s="285"/>
      <c r="C677" s="285"/>
      <c r="D677" s="285"/>
      <c r="E677" s="285"/>
      <c r="F677" s="285"/>
      <c r="G677" s="285"/>
      <c r="H677" s="114"/>
      <c r="I677" s="263">
        <v>4211</v>
      </c>
      <c r="J677" s="264" t="s">
        <v>930</v>
      </c>
      <c r="K677" s="291"/>
      <c r="L677" s="345">
        <v>44375</v>
      </c>
      <c r="M677" s="292"/>
      <c r="N677" s="5"/>
      <c r="O677" s="381"/>
      <c r="P677" s="220"/>
      <c r="Q677" s="220"/>
      <c r="R677" s="220"/>
    </row>
    <row r="678" spans="1:18" s="58" customFormat="1" x14ac:dyDescent="0.2">
      <c r="A678" s="252">
        <v>1</v>
      </c>
      <c r="B678" s="252"/>
      <c r="C678" s="252"/>
      <c r="D678" s="252"/>
      <c r="E678" s="252" t="s">
        <v>51</v>
      </c>
      <c r="F678" s="252" t="s">
        <v>51</v>
      </c>
      <c r="G678" s="252" t="s">
        <v>51</v>
      </c>
      <c r="H678" s="253" t="s">
        <v>346</v>
      </c>
      <c r="I678" s="253" t="s">
        <v>300</v>
      </c>
      <c r="J678" s="254" t="s">
        <v>301</v>
      </c>
      <c r="K678" s="255">
        <f>SUM(K679)</f>
        <v>15000</v>
      </c>
      <c r="L678" s="255">
        <f t="shared" ref="L678" si="111">SUM(L679)</f>
        <v>15000</v>
      </c>
      <c r="M678" s="256">
        <f>AVERAGE(L678/K678)*100</f>
        <v>100</v>
      </c>
      <c r="N678" s="212"/>
      <c r="O678" s="219"/>
      <c r="P678" s="219"/>
      <c r="Q678" s="219"/>
      <c r="R678" s="219"/>
    </row>
    <row r="679" spans="1:18" s="58" customFormat="1" x14ac:dyDescent="0.2">
      <c r="A679" s="257"/>
      <c r="B679" s="257"/>
      <c r="C679" s="257"/>
      <c r="D679" s="257"/>
      <c r="E679" s="257" t="s">
        <v>30</v>
      </c>
      <c r="F679" s="257" t="s">
        <v>30</v>
      </c>
      <c r="G679" s="257" t="s">
        <v>30</v>
      </c>
      <c r="H679" s="258"/>
      <c r="I679" s="259">
        <v>38</v>
      </c>
      <c r="J679" s="261" t="s">
        <v>25</v>
      </c>
      <c r="K679" s="260">
        <f>SUM(K680)</f>
        <v>15000</v>
      </c>
      <c r="L679" s="260">
        <v>15000</v>
      </c>
      <c r="M679" s="222">
        <f>AVERAGE(L679/K679)*100</f>
        <v>100</v>
      </c>
      <c r="N679" s="212"/>
      <c r="O679" s="219"/>
      <c r="P679" s="219"/>
      <c r="Q679" s="219"/>
      <c r="R679" s="219"/>
    </row>
    <row r="680" spans="1:18" s="58" customFormat="1" x14ac:dyDescent="0.2">
      <c r="A680" s="257">
        <v>1</v>
      </c>
      <c r="B680" s="257"/>
      <c r="C680" s="257"/>
      <c r="D680" s="257"/>
      <c r="E680" s="257" t="s">
        <v>30</v>
      </c>
      <c r="F680" s="257" t="s">
        <v>30</v>
      </c>
      <c r="G680" s="257" t="s">
        <v>30</v>
      </c>
      <c r="H680" s="258"/>
      <c r="I680" s="259">
        <v>381</v>
      </c>
      <c r="J680" s="261" t="s">
        <v>26</v>
      </c>
      <c r="K680" s="260">
        <v>15000</v>
      </c>
      <c r="L680" s="260">
        <v>15000</v>
      </c>
      <c r="M680" s="222">
        <f>AVERAGE(L680/K680)*100</f>
        <v>100</v>
      </c>
      <c r="N680" s="212"/>
      <c r="O680" s="219"/>
      <c r="P680" s="219"/>
      <c r="Q680" s="219"/>
      <c r="R680" s="219"/>
    </row>
    <row r="681" spans="1:18" s="4" customFormat="1" x14ac:dyDescent="0.2">
      <c r="A681" s="209"/>
      <c r="B681" s="209"/>
      <c r="C681" s="209"/>
      <c r="D681" s="209"/>
      <c r="E681" s="209"/>
      <c r="F681" s="209"/>
      <c r="G681" s="209"/>
      <c r="H681" s="114"/>
      <c r="I681" s="263" t="s">
        <v>436</v>
      </c>
      <c r="J681" s="264" t="s">
        <v>437</v>
      </c>
      <c r="K681" s="291"/>
      <c r="L681" s="291">
        <v>15000</v>
      </c>
      <c r="M681" s="292"/>
      <c r="N681" s="5"/>
      <c r="O681" s="220"/>
      <c r="P681" s="220"/>
      <c r="Q681" s="220"/>
      <c r="R681" s="220"/>
    </row>
    <row r="682" spans="1:18" s="58" customFormat="1" x14ac:dyDescent="0.2">
      <c r="A682" s="252">
        <v>1</v>
      </c>
      <c r="B682" s="252"/>
      <c r="C682" s="252"/>
      <c r="D682" s="252">
        <v>4</v>
      </c>
      <c r="E682" s="252" t="s">
        <v>51</v>
      </c>
      <c r="F682" s="252" t="s">
        <v>51</v>
      </c>
      <c r="G682" s="252" t="s">
        <v>51</v>
      </c>
      <c r="H682" s="253" t="s">
        <v>423</v>
      </c>
      <c r="I682" s="253" t="s">
        <v>421</v>
      </c>
      <c r="J682" s="254" t="s">
        <v>422</v>
      </c>
      <c r="K682" s="255">
        <f>SUM(K686)</f>
        <v>50000</v>
      </c>
      <c r="L682" s="255">
        <f>SUM(L683+L686)</f>
        <v>805.06</v>
      </c>
      <c r="M682" s="256">
        <f>AVERAGE(L682/K682)*100</f>
        <v>1.61012</v>
      </c>
      <c r="N682" s="212"/>
      <c r="O682" s="219"/>
      <c r="P682" s="219"/>
      <c r="Q682" s="219"/>
      <c r="R682" s="219"/>
    </row>
    <row r="683" spans="1:18" s="58" customFormat="1" x14ac:dyDescent="0.2">
      <c r="A683" s="257"/>
      <c r="B683" s="257"/>
      <c r="C683" s="257"/>
      <c r="D683" s="257"/>
      <c r="E683" s="257" t="s">
        <v>30</v>
      </c>
      <c r="F683" s="257" t="s">
        <v>30</v>
      </c>
      <c r="G683" s="257" t="s">
        <v>30</v>
      </c>
      <c r="H683" s="258"/>
      <c r="I683" s="259">
        <v>37</v>
      </c>
      <c r="J683" s="261" t="s">
        <v>23</v>
      </c>
      <c r="K683" s="300">
        <v>0</v>
      </c>
      <c r="L683" s="300">
        <v>805.06</v>
      </c>
      <c r="M683" s="222">
        <v>0</v>
      </c>
      <c r="N683" s="212"/>
      <c r="O683" s="219"/>
      <c r="P683" s="219"/>
      <c r="Q683" s="219"/>
      <c r="R683" s="219"/>
    </row>
    <row r="684" spans="1:18" s="58" customFormat="1" x14ac:dyDescent="0.2">
      <c r="A684" s="257">
        <v>1</v>
      </c>
      <c r="B684" s="257"/>
      <c r="C684" s="257"/>
      <c r="D684" s="257"/>
      <c r="E684" s="257" t="s">
        <v>30</v>
      </c>
      <c r="F684" s="257" t="s">
        <v>30</v>
      </c>
      <c r="G684" s="257" t="s">
        <v>30</v>
      </c>
      <c r="H684" s="258"/>
      <c r="I684" s="259">
        <v>372</v>
      </c>
      <c r="J684" s="261" t="s">
        <v>24</v>
      </c>
      <c r="K684" s="300">
        <v>0</v>
      </c>
      <c r="L684" s="300">
        <v>805.06</v>
      </c>
      <c r="M684" s="222">
        <v>0</v>
      </c>
      <c r="N684" s="212"/>
      <c r="O684" s="219"/>
      <c r="P684" s="219"/>
      <c r="Q684" s="219"/>
      <c r="R684" s="219"/>
    </row>
    <row r="685" spans="1:18" s="58" customFormat="1" x14ac:dyDescent="0.2">
      <c r="A685" s="209"/>
      <c r="B685" s="209"/>
      <c r="C685" s="209"/>
      <c r="D685" s="209"/>
      <c r="E685" s="209"/>
      <c r="F685" s="209"/>
      <c r="G685" s="209"/>
      <c r="H685" s="114"/>
      <c r="I685" s="263" t="s">
        <v>533</v>
      </c>
      <c r="J685" s="264" t="s">
        <v>534</v>
      </c>
      <c r="K685" s="300"/>
      <c r="L685" s="303">
        <v>805.06</v>
      </c>
      <c r="M685" s="221"/>
      <c r="N685" s="212"/>
      <c r="O685" s="219"/>
      <c r="P685" s="219"/>
      <c r="Q685" s="219"/>
      <c r="R685" s="219"/>
    </row>
    <row r="686" spans="1:18" s="58" customFormat="1" x14ac:dyDescent="0.2">
      <c r="A686" s="257"/>
      <c r="B686" s="257"/>
      <c r="C686" s="257"/>
      <c r="D686" s="257"/>
      <c r="E686" s="257"/>
      <c r="F686" s="257"/>
      <c r="G686" s="257"/>
      <c r="H686" s="258"/>
      <c r="I686" s="259">
        <v>38</v>
      </c>
      <c r="J686" s="261" t="s">
        <v>25</v>
      </c>
      <c r="K686" s="260">
        <f>SUM(K687)</f>
        <v>50000</v>
      </c>
      <c r="L686" s="260">
        <v>0</v>
      </c>
      <c r="M686" s="222">
        <f>AVERAGE(L686/K686)*100</f>
        <v>0</v>
      </c>
      <c r="N686" s="212"/>
      <c r="O686" s="219"/>
      <c r="P686" s="219"/>
      <c r="Q686" s="219"/>
      <c r="R686" s="219"/>
    </row>
    <row r="687" spans="1:18" s="58" customFormat="1" x14ac:dyDescent="0.2">
      <c r="A687" s="257"/>
      <c r="B687" s="257"/>
      <c r="C687" s="257"/>
      <c r="D687" s="257">
        <v>4</v>
      </c>
      <c r="E687" s="257"/>
      <c r="F687" s="257"/>
      <c r="G687" s="257"/>
      <c r="H687" s="258"/>
      <c r="I687" s="259">
        <v>383</v>
      </c>
      <c r="J687" s="261" t="s">
        <v>424</v>
      </c>
      <c r="K687" s="260">
        <v>50000</v>
      </c>
      <c r="L687" s="260">
        <v>0</v>
      </c>
      <c r="M687" s="222">
        <f>AVERAGE(L687/K687)*100</f>
        <v>0</v>
      </c>
      <c r="N687" s="212"/>
      <c r="O687" s="219"/>
      <c r="P687" s="219"/>
      <c r="Q687" s="219"/>
      <c r="R687" s="219"/>
    </row>
    <row r="688" spans="1:18" s="4" customFormat="1" x14ac:dyDescent="0.2">
      <c r="A688" s="209"/>
      <c r="B688" s="209"/>
      <c r="C688" s="209"/>
      <c r="D688" s="209"/>
      <c r="E688" s="209"/>
      <c r="F688" s="209"/>
      <c r="G688" s="209"/>
      <c r="H688" s="114"/>
      <c r="I688" s="263" t="s">
        <v>535</v>
      </c>
      <c r="J688" s="264" t="s">
        <v>536</v>
      </c>
      <c r="K688" s="291"/>
      <c r="L688" s="291">
        <v>0</v>
      </c>
      <c r="M688" s="292"/>
      <c r="N688" s="5"/>
      <c r="O688" s="220"/>
      <c r="P688" s="220"/>
      <c r="Q688" s="220"/>
      <c r="R688" s="220"/>
    </row>
    <row r="689" spans="1:18" s="4" customFormat="1" x14ac:dyDescent="0.2">
      <c r="A689" s="252">
        <v>1</v>
      </c>
      <c r="B689" s="252"/>
      <c r="C689" s="252"/>
      <c r="D689" s="252"/>
      <c r="E689" s="252" t="s">
        <v>51</v>
      </c>
      <c r="F689" s="252" t="s">
        <v>51</v>
      </c>
      <c r="G689" s="252" t="s">
        <v>51</v>
      </c>
      <c r="H689" s="253" t="s">
        <v>346</v>
      </c>
      <c r="I689" s="253" t="s">
        <v>949</v>
      </c>
      <c r="J689" s="254" t="s">
        <v>950</v>
      </c>
      <c r="K689" s="255">
        <f>SUM(K690)</f>
        <v>5250</v>
      </c>
      <c r="L689" s="255">
        <f t="shared" ref="L689" si="112">SUM(L690)</f>
        <v>5250</v>
      </c>
      <c r="M689" s="256">
        <f>AVERAGE(L689/K689)*100</f>
        <v>100</v>
      </c>
      <c r="N689" s="5"/>
      <c r="O689" s="220"/>
      <c r="P689" s="220"/>
      <c r="Q689" s="220"/>
      <c r="R689" s="220"/>
    </row>
    <row r="690" spans="1:18" s="4" customFormat="1" x14ac:dyDescent="0.2">
      <c r="A690" s="257"/>
      <c r="B690" s="257"/>
      <c r="C690" s="257"/>
      <c r="D690" s="257"/>
      <c r="E690" s="257"/>
      <c r="F690" s="257"/>
      <c r="G690" s="257"/>
      <c r="H690" s="258"/>
      <c r="I690" s="259">
        <v>32</v>
      </c>
      <c r="J690" s="261" t="s">
        <v>13</v>
      </c>
      <c r="K690" s="260">
        <f>SUM(K691)</f>
        <v>5250</v>
      </c>
      <c r="L690" s="260">
        <v>5250</v>
      </c>
      <c r="M690" s="222">
        <f>AVERAGE(L690/K690)*100</f>
        <v>100</v>
      </c>
      <c r="N690" s="5"/>
      <c r="O690" s="220"/>
      <c r="P690" s="220"/>
      <c r="Q690" s="220"/>
      <c r="R690" s="220"/>
    </row>
    <row r="691" spans="1:18" s="4" customFormat="1" x14ac:dyDescent="0.2">
      <c r="A691" s="257">
        <v>1</v>
      </c>
      <c r="B691" s="257"/>
      <c r="C691" s="257"/>
      <c r="D691" s="257"/>
      <c r="E691" s="257"/>
      <c r="F691" s="257"/>
      <c r="G691" s="257"/>
      <c r="H691" s="258"/>
      <c r="I691" s="259">
        <v>323</v>
      </c>
      <c r="J691" s="261" t="s">
        <v>16</v>
      </c>
      <c r="K691" s="260">
        <v>5250</v>
      </c>
      <c r="L691" s="260">
        <v>5250</v>
      </c>
      <c r="M691" s="222">
        <f>AVERAGE(L691/K691)*100</f>
        <v>100</v>
      </c>
      <c r="N691" s="5"/>
      <c r="O691" s="220"/>
      <c r="P691" s="220"/>
      <c r="Q691" s="220"/>
      <c r="R691" s="220"/>
    </row>
    <row r="692" spans="1:18" s="4" customFormat="1" x14ac:dyDescent="0.2">
      <c r="A692" s="275"/>
      <c r="B692" s="275"/>
      <c r="C692" s="275"/>
      <c r="D692" s="275"/>
      <c r="E692" s="275"/>
      <c r="F692" s="275"/>
      <c r="G692" s="275"/>
      <c r="H692" s="276"/>
      <c r="I692" s="277">
        <v>32379</v>
      </c>
      <c r="J692" s="278" t="s">
        <v>951</v>
      </c>
      <c r="K692" s="279"/>
      <c r="L692" s="291">
        <v>5250</v>
      </c>
      <c r="M692" s="292"/>
      <c r="N692" s="5"/>
      <c r="O692" s="220"/>
      <c r="P692" s="220"/>
      <c r="Q692" s="220"/>
      <c r="R692" s="220"/>
    </row>
    <row r="693" spans="1:18" s="58" customFormat="1" x14ac:dyDescent="0.2">
      <c r="A693" s="240"/>
      <c r="B693" s="240"/>
      <c r="C693" s="240"/>
      <c r="D693" s="240"/>
      <c r="E693" s="240"/>
      <c r="F693" s="240"/>
      <c r="G693" s="240"/>
      <c r="H693" s="241"/>
      <c r="I693" s="242" t="s">
        <v>302</v>
      </c>
      <c r="J693" s="243"/>
      <c r="K693" s="244">
        <f>SUM(K696+K740+K745+K761+K766)</f>
        <v>1430000</v>
      </c>
      <c r="L693" s="244">
        <f>SUM(L696+L740+L745+L761+L766)</f>
        <v>588350.51</v>
      </c>
      <c r="M693" s="245">
        <f t="shared" ref="M693:M699" si="113">AVERAGE(L693/K693)*100</f>
        <v>41.143392307692309</v>
      </c>
      <c r="N693" s="212"/>
      <c r="O693" s="219"/>
      <c r="P693" s="219"/>
      <c r="Q693" s="219"/>
      <c r="R693" s="219"/>
    </row>
    <row r="694" spans="1:18" s="58" customFormat="1" x14ac:dyDescent="0.2">
      <c r="A694" s="240"/>
      <c r="B694" s="240"/>
      <c r="C694" s="240"/>
      <c r="D694" s="240"/>
      <c r="E694" s="240"/>
      <c r="F694" s="240"/>
      <c r="G694" s="240"/>
      <c r="H694" s="241" t="s">
        <v>366</v>
      </c>
      <c r="I694" s="242" t="s">
        <v>303</v>
      </c>
      <c r="J694" s="243"/>
      <c r="K694" s="244">
        <f>SUM(K697+K701+K705+K710+K715+K719+K723+K727+K731+K735+K741+K762+K767+K771)</f>
        <v>1120000</v>
      </c>
      <c r="L694" s="244">
        <f>SUM(L697+L701+L705+L710+L715+L719+L723+L727+L731+L735+L741+L762+L767+L771)</f>
        <v>343995.77</v>
      </c>
      <c r="M694" s="245">
        <f t="shared" si="113"/>
        <v>30.713908035714287</v>
      </c>
      <c r="N694" s="212"/>
      <c r="O694" s="219"/>
      <c r="P694" s="219"/>
      <c r="Q694" s="219"/>
      <c r="R694" s="219"/>
    </row>
    <row r="695" spans="1:18" s="58" customFormat="1" ht="15.75" customHeight="1" x14ac:dyDescent="0.2">
      <c r="A695" s="240"/>
      <c r="B695" s="240"/>
      <c r="C695" s="240"/>
      <c r="D695" s="240"/>
      <c r="E695" s="240"/>
      <c r="F695" s="240"/>
      <c r="G695" s="240"/>
      <c r="H695" s="241" t="s">
        <v>67</v>
      </c>
      <c r="I695" s="242" t="s">
        <v>201</v>
      </c>
      <c r="J695" s="243"/>
      <c r="K695" s="244">
        <f>SUM(K746)</f>
        <v>310000</v>
      </c>
      <c r="L695" s="244">
        <f t="shared" ref="L695" si="114">SUM(L746)</f>
        <v>244354.74</v>
      </c>
      <c r="M695" s="245">
        <f t="shared" si="113"/>
        <v>78.824109677419358</v>
      </c>
      <c r="N695" s="212"/>
      <c r="O695" s="219"/>
      <c r="P695" s="219"/>
      <c r="Q695" s="219"/>
      <c r="R695" s="219"/>
    </row>
    <row r="696" spans="1:18" s="58" customFormat="1" x14ac:dyDescent="0.2">
      <c r="A696" s="268">
        <v>1</v>
      </c>
      <c r="B696" s="268"/>
      <c r="C696" s="268"/>
      <c r="D696" s="268"/>
      <c r="E696" s="268" t="s">
        <v>51</v>
      </c>
      <c r="F696" s="268" t="s">
        <v>51</v>
      </c>
      <c r="G696" s="268" t="s">
        <v>51</v>
      </c>
      <c r="H696" s="269"/>
      <c r="I696" s="269" t="s">
        <v>304</v>
      </c>
      <c r="J696" s="271" t="s">
        <v>305</v>
      </c>
      <c r="K696" s="272">
        <f>SUM(K697+K701+K705+K710+K715+K719+K723+K727+K731+K735)</f>
        <v>685000</v>
      </c>
      <c r="L696" s="272">
        <f t="shared" ref="L696" si="115">SUM(L697+L701+L705+L710+L715+L719+L723+L727+L731+L735)</f>
        <v>234905.32</v>
      </c>
      <c r="M696" s="251">
        <f t="shared" si="113"/>
        <v>34.292747445255479</v>
      </c>
      <c r="N696" s="212"/>
      <c r="O696" s="219"/>
      <c r="P696" s="219"/>
      <c r="Q696" s="219"/>
      <c r="R696" s="219"/>
    </row>
    <row r="697" spans="1:18" s="58" customFormat="1" x14ac:dyDescent="0.2">
      <c r="A697" s="252">
        <v>1</v>
      </c>
      <c r="B697" s="252"/>
      <c r="C697" s="252"/>
      <c r="D697" s="252"/>
      <c r="E697" s="252" t="s">
        <v>51</v>
      </c>
      <c r="F697" s="252" t="s">
        <v>51</v>
      </c>
      <c r="G697" s="252" t="s">
        <v>51</v>
      </c>
      <c r="H697" s="253" t="s">
        <v>118</v>
      </c>
      <c r="I697" s="253" t="s">
        <v>306</v>
      </c>
      <c r="J697" s="254" t="s">
        <v>307</v>
      </c>
      <c r="K697" s="255">
        <f>SUM(K698)</f>
        <v>70000</v>
      </c>
      <c r="L697" s="255">
        <f t="shared" ref="L697" si="116">SUM(L698)</f>
        <v>14812.95</v>
      </c>
      <c r="M697" s="256">
        <f t="shared" si="113"/>
        <v>21.161357142857142</v>
      </c>
      <c r="N697" s="212"/>
      <c r="O697" s="219"/>
      <c r="P697" s="219"/>
      <c r="Q697" s="219"/>
      <c r="R697" s="219"/>
    </row>
    <row r="698" spans="1:18" s="58" customFormat="1" x14ac:dyDescent="0.2">
      <c r="A698" s="257"/>
      <c r="B698" s="257"/>
      <c r="C698" s="257"/>
      <c r="D698" s="257"/>
      <c r="E698" s="257" t="s">
        <v>30</v>
      </c>
      <c r="F698" s="257" t="s">
        <v>30</v>
      </c>
      <c r="G698" s="257" t="s">
        <v>30</v>
      </c>
      <c r="H698" s="258"/>
      <c r="I698" s="259">
        <v>37</v>
      </c>
      <c r="J698" s="261" t="s">
        <v>23</v>
      </c>
      <c r="K698" s="260">
        <f>SUM(K699)</f>
        <v>70000</v>
      </c>
      <c r="L698" s="260">
        <v>14812.95</v>
      </c>
      <c r="M698" s="222">
        <f t="shared" si="113"/>
        <v>21.161357142857142</v>
      </c>
      <c r="N698" s="212"/>
      <c r="O698" s="219"/>
      <c r="P698" s="219"/>
      <c r="Q698" s="219"/>
      <c r="R698" s="219"/>
    </row>
    <row r="699" spans="1:18" s="58" customFormat="1" x14ac:dyDescent="0.2">
      <c r="A699" s="257">
        <v>1</v>
      </c>
      <c r="B699" s="257"/>
      <c r="C699" s="257"/>
      <c r="D699" s="257"/>
      <c r="E699" s="257" t="s">
        <v>30</v>
      </c>
      <c r="F699" s="257" t="s">
        <v>30</v>
      </c>
      <c r="G699" s="257" t="s">
        <v>30</v>
      </c>
      <c r="H699" s="258"/>
      <c r="I699" s="259">
        <v>372</v>
      </c>
      <c r="J699" s="261" t="s">
        <v>24</v>
      </c>
      <c r="K699" s="260">
        <v>70000</v>
      </c>
      <c r="L699" s="260">
        <v>14812.95</v>
      </c>
      <c r="M699" s="222">
        <f t="shared" si="113"/>
        <v>21.161357142857142</v>
      </c>
      <c r="N699" s="212"/>
      <c r="O699" s="219"/>
      <c r="P699" s="219"/>
      <c r="Q699" s="219"/>
      <c r="R699" s="219"/>
    </row>
    <row r="700" spans="1:18" s="4" customFormat="1" x14ac:dyDescent="0.2">
      <c r="A700" s="209"/>
      <c r="B700" s="209"/>
      <c r="C700" s="209"/>
      <c r="D700" s="209"/>
      <c r="E700" s="209"/>
      <c r="F700" s="209"/>
      <c r="G700" s="209"/>
      <c r="H700" s="114"/>
      <c r="I700" s="263" t="s">
        <v>529</v>
      </c>
      <c r="J700" s="264" t="s">
        <v>530</v>
      </c>
      <c r="K700" s="291"/>
      <c r="L700" s="291">
        <v>14812.95</v>
      </c>
      <c r="M700" s="292"/>
      <c r="N700" s="5"/>
      <c r="O700" s="220"/>
      <c r="P700" s="220"/>
      <c r="Q700" s="220"/>
      <c r="R700" s="220"/>
    </row>
    <row r="701" spans="1:18" s="58" customFormat="1" x14ac:dyDescent="0.2">
      <c r="A701" s="252">
        <v>1</v>
      </c>
      <c r="B701" s="252"/>
      <c r="C701" s="252"/>
      <c r="D701" s="252"/>
      <c r="E701" s="252" t="s">
        <v>51</v>
      </c>
      <c r="F701" s="252" t="s">
        <v>51</v>
      </c>
      <c r="G701" s="252" t="s">
        <v>51</v>
      </c>
      <c r="H701" s="253" t="s">
        <v>121</v>
      </c>
      <c r="I701" s="253" t="s">
        <v>308</v>
      </c>
      <c r="J701" s="254" t="s">
        <v>309</v>
      </c>
      <c r="K701" s="255">
        <f>SUM(K702)</f>
        <v>5000</v>
      </c>
      <c r="L701" s="255">
        <f>SUM(L702)</f>
        <v>0</v>
      </c>
      <c r="M701" s="256">
        <f>AVERAGE(L701/K701)*100</f>
        <v>0</v>
      </c>
      <c r="N701" s="212"/>
      <c r="O701" s="219"/>
      <c r="P701" s="219"/>
      <c r="Q701" s="219"/>
      <c r="R701" s="219"/>
    </row>
    <row r="702" spans="1:18" s="58" customFormat="1" x14ac:dyDescent="0.2">
      <c r="A702" s="257"/>
      <c r="B702" s="257"/>
      <c r="C702" s="257"/>
      <c r="D702" s="257"/>
      <c r="E702" s="257" t="s">
        <v>30</v>
      </c>
      <c r="F702" s="257" t="s">
        <v>30</v>
      </c>
      <c r="G702" s="257" t="s">
        <v>30</v>
      </c>
      <c r="H702" s="258"/>
      <c r="I702" s="259">
        <v>37</v>
      </c>
      <c r="J702" s="261" t="s">
        <v>23</v>
      </c>
      <c r="K702" s="260">
        <f>SUM(K703)</f>
        <v>5000</v>
      </c>
      <c r="L702" s="260">
        <v>0</v>
      </c>
      <c r="M702" s="222">
        <f>AVERAGE(L702/K702)*100</f>
        <v>0</v>
      </c>
      <c r="N702" s="212"/>
      <c r="O702" s="219"/>
      <c r="P702" s="219"/>
      <c r="Q702" s="219"/>
      <c r="R702" s="219"/>
    </row>
    <row r="703" spans="1:18" s="58" customFormat="1" x14ac:dyDescent="0.2">
      <c r="A703" s="257">
        <v>1</v>
      </c>
      <c r="B703" s="257"/>
      <c r="C703" s="257"/>
      <c r="D703" s="257"/>
      <c r="E703" s="257" t="s">
        <v>30</v>
      </c>
      <c r="F703" s="257" t="s">
        <v>30</v>
      </c>
      <c r="G703" s="257" t="s">
        <v>30</v>
      </c>
      <c r="H703" s="258"/>
      <c r="I703" s="259">
        <v>372</v>
      </c>
      <c r="J703" s="261" t="s">
        <v>24</v>
      </c>
      <c r="K703" s="260">
        <v>5000</v>
      </c>
      <c r="L703" s="260">
        <v>0</v>
      </c>
      <c r="M703" s="222">
        <f>AVERAGE(L703/K703)*100</f>
        <v>0</v>
      </c>
      <c r="N703" s="212"/>
      <c r="O703" s="219"/>
      <c r="P703" s="219"/>
      <c r="Q703" s="219"/>
      <c r="R703" s="219"/>
    </row>
    <row r="704" spans="1:18" s="4" customFormat="1" x14ac:dyDescent="0.2">
      <c r="A704" s="209"/>
      <c r="B704" s="209"/>
      <c r="C704" s="209"/>
      <c r="D704" s="209"/>
      <c r="E704" s="209"/>
      <c r="F704" s="209"/>
      <c r="G704" s="209"/>
      <c r="H704" s="114"/>
      <c r="I704" s="263" t="s">
        <v>529</v>
      </c>
      <c r="J704" s="264" t="s">
        <v>530</v>
      </c>
      <c r="K704" s="291"/>
      <c r="L704" s="291">
        <v>0</v>
      </c>
      <c r="M704" s="292"/>
      <c r="N704" s="5"/>
      <c r="O704" s="220"/>
      <c r="P704" s="220"/>
      <c r="Q704" s="220"/>
      <c r="R704" s="220"/>
    </row>
    <row r="705" spans="1:18" s="58" customFormat="1" x14ac:dyDescent="0.2">
      <c r="A705" s="252">
        <v>1</v>
      </c>
      <c r="B705" s="252"/>
      <c r="C705" s="252"/>
      <c r="D705" s="252"/>
      <c r="E705" s="252" t="s">
        <v>51</v>
      </c>
      <c r="F705" s="252" t="s">
        <v>51</v>
      </c>
      <c r="G705" s="252" t="s">
        <v>51</v>
      </c>
      <c r="H705" s="253" t="s">
        <v>116</v>
      </c>
      <c r="I705" s="253" t="s">
        <v>310</v>
      </c>
      <c r="J705" s="254" t="s">
        <v>311</v>
      </c>
      <c r="K705" s="255">
        <f>SUM(K706)</f>
        <v>100000</v>
      </c>
      <c r="L705" s="255">
        <f t="shared" ref="L705" si="117">SUM(L706)</f>
        <v>31025.83</v>
      </c>
      <c r="M705" s="256">
        <f>AVERAGE(L705/K705)*100</f>
        <v>31.025830000000003</v>
      </c>
      <c r="N705" s="212"/>
      <c r="O705" s="219"/>
      <c r="P705" s="219"/>
      <c r="Q705" s="219"/>
      <c r="R705" s="219"/>
    </row>
    <row r="706" spans="1:18" s="58" customFormat="1" x14ac:dyDescent="0.2">
      <c r="A706" s="257"/>
      <c r="B706" s="257"/>
      <c r="C706" s="257"/>
      <c r="D706" s="257"/>
      <c r="E706" s="257" t="s">
        <v>30</v>
      </c>
      <c r="F706" s="257" t="s">
        <v>30</v>
      </c>
      <c r="G706" s="257" t="s">
        <v>30</v>
      </c>
      <c r="H706" s="258"/>
      <c r="I706" s="259">
        <v>37</v>
      </c>
      <c r="J706" s="261" t="s">
        <v>23</v>
      </c>
      <c r="K706" s="260">
        <f>SUM(K707)</f>
        <v>100000</v>
      </c>
      <c r="L706" s="260">
        <v>31025.83</v>
      </c>
      <c r="M706" s="222">
        <f>AVERAGE(L706/K706)*100</f>
        <v>31.025830000000003</v>
      </c>
      <c r="N706" s="212"/>
      <c r="O706" s="219"/>
      <c r="P706" s="219"/>
      <c r="Q706" s="219"/>
      <c r="R706" s="219"/>
    </row>
    <row r="707" spans="1:18" s="58" customFormat="1" x14ac:dyDescent="0.2">
      <c r="A707" s="257">
        <v>1</v>
      </c>
      <c r="B707" s="257"/>
      <c r="C707" s="257"/>
      <c r="D707" s="257"/>
      <c r="E707" s="257" t="s">
        <v>30</v>
      </c>
      <c r="F707" s="257" t="s">
        <v>30</v>
      </c>
      <c r="G707" s="257" t="s">
        <v>30</v>
      </c>
      <c r="H707" s="258"/>
      <c r="I707" s="259">
        <v>372</v>
      </c>
      <c r="J707" s="261" t="s">
        <v>24</v>
      </c>
      <c r="K707" s="260">
        <v>100000</v>
      </c>
      <c r="L707" s="260">
        <f>SUM(L708:L709)</f>
        <v>31025.829999999998</v>
      </c>
      <c r="M707" s="222">
        <f>AVERAGE(L707/K707)*100</f>
        <v>31.025829999999999</v>
      </c>
      <c r="N707" s="224"/>
      <c r="O707" s="219"/>
      <c r="P707" s="219"/>
      <c r="Q707" s="219"/>
      <c r="R707" s="219"/>
    </row>
    <row r="708" spans="1:18" s="58" customFormat="1" x14ac:dyDescent="0.2">
      <c r="A708" s="257"/>
      <c r="B708" s="257"/>
      <c r="C708" s="257"/>
      <c r="D708" s="257"/>
      <c r="E708" s="257"/>
      <c r="F708" s="257"/>
      <c r="G708" s="257"/>
      <c r="H708" s="258"/>
      <c r="I708" s="263" t="s">
        <v>533</v>
      </c>
      <c r="J708" s="264" t="s">
        <v>534</v>
      </c>
      <c r="K708" s="260"/>
      <c r="L708" s="291">
        <v>5502.12</v>
      </c>
      <c r="M708" s="309"/>
      <c r="N708" s="224"/>
      <c r="O708" s="219"/>
      <c r="P708" s="219"/>
      <c r="Q708" s="219"/>
      <c r="R708" s="219"/>
    </row>
    <row r="709" spans="1:18" s="4" customFormat="1" x14ac:dyDescent="0.2">
      <c r="A709" s="209"/>
      <c r="B709" s="209"/>
      <c r="C709" s="209"/>
      <c r="D709" s="209"/>
      <c r="E709" s="209"/>
      <c r="F709" s="209"/>
      <c r="G709" s="209"/>
      <c r="H709" s="114"/>
      <c r="I709" s="263" t="s">
        <v>529</v>
      </c>
      <c r="J709" s="264" t="s">
        <v>530</v>
      </c>
      <c r="K709" s="291"/>
      <c r="L709" s="291">
        <v>25523.71</v>
      </c>
      <c r="M709" s="292"/>
      <c r="N709" s="360"/>
      <c r="O709" s="220"/>
      <c r="P709" s="220"/>
      <c r="Q709" s="220"/>
      <c r="R709" s="220"/>
    </row>
    <row r="710" spans="1:18" s="58" customFormat="1" x14ac:dyDescent="0.2">
      <c r="A710" s="252">
        <v>1</v>
      </c>
      <c r="B710" s="252"/>
      <c r="C710" s="252"/>
      <c r="D710" s="252"/>
      <c r="E710" s="252" t="s">
        <v>51</v>
      </c>
      <c r="F710" s="252" t="s">
        <v>51</v>
      </c>
      <c r="G710" s="252" t="s">
        <v>51</v>
      </c>
      <c r="H710" s="253" t="s">
        <v>407</v>
      </c>
      <c r="I710" s="253" t="s">
        <v>312</v>
      </c>
      <c r="J710" s="254" t="s">
        <v>313</v>
      </c>
      <c r="K710" s="255">
        <f>SUM(K711)</f>
        <v>20000</v>
      </c>
      <c r="L710" s="255">
        <f t="shared" ref="L710" si="118">SUM(L711)</f>
        <v>0</v>
      </c>
      <c r="M710" s="256">
        <f>AVERAGE(L710/K710)*100</f>
        <v>0</v>
      </c>
      <c r="N710" s="212"/>
      <c r="O710" s="219"/>
      <c r="P710" s="219"/>
      <c r="Q710" s="219"/>
      <c r="R710" s="219"/>
    </row>
    <row r="711" spans="1:18" s="58" customFormat="1" x14ac:dyDescent="0.2">
      <c r="A711" s="257"/>
      <c r="B711" s="257"/>
      <c r="C711" s="257"/>
      <c r="D711" s="257"/>
      <c r="E711" s="257" t="s">
        <v>30</v>
      </c>
      <c r="F711" s="257" t="s">
        <v>30</v>
      </c>
      <c r="G711" s="257" t="s">
        <v>30</v>
      </c>
      <c r="H711" s="258"/>
      <c r="I711" s="259">
        <v>37</v>
      </c>
      <c r="J711" s="261" t="s">
        <v>23</v>
      </c>
      <c r="K711" s="260">
        <f>SUM(K712)</f>
        <v>20000</v>
      </c>
      <c r="L711" s="260">
        <v>0</v>
      </c>
      <c r="M711" s="222">
        <f>AVERAGE(L711/K711)*100</f>
        <v>0</v>
      </c>
      <c r="N711" s="212"/>
      <c r="O711" s="219"/>
      <c r="P711" s="219"/>
      <c r="Q711" s="219"/>
      <c r="R711" s="219"/>
    </row>
    <row r="712" spans="1:18" s="58" customFormat="1" x14ac:dyDescent="0.2">
      <c r="A712" s="257">
        <v>1</v>
      </c>
      <c r="B712" s="257"/>
      <c r="C712" s="257"/>
      <c r="D712" s="257"/>
      <c r="E712" s="257" t="s">
        <v>30</v>
      </c>
      <c r="F712" s="257" t="s">
        <v>30</v>
      </c>
      <c r="G712" s="257" t="s">
        <v>30</v>
      </c>
      <c r="H712" s="258"/>
      <c r="I712" s="259">
        <v>372</v>
      </c>
      <c r="J712" s="261" t="s">
        <v>24</v>
      </c>
      <c r="K712" s="260">
        <v>20000</v>
      </c>
      <c r="L712" s="260">
        <v>0</v>
      </c>
      <c r="M712" s="222">
        <f>AVERAGE(L712/K712)*100</f>
        <v>0</v>
      </c>
      <c r="N712" s="212"/>
      <c r="O712" s="219"/>
      <c r="P712" s="219"/>
      <c r="Q712" s="219"/>
      <c r="R712" s="219"/>
    </row>
    <row r="713" spans="1:18" s="58" customFormat="1" x14ac:dyDescent="0.2">
      <c r="A713" s="257"/>
      <c r="B713" s="257"/>
      <c r="C713" s="257"/>
      <c r="D713" s="257"/>
      <c r="E713" s="257"/>
      <c r="F713" s="257"/>
      <c r="G713" s="257"/>
      <c r="H713" s="258"/>
      <c r="I713" s="263" t="s">
        <v>533</v>
      </c>
      <c r="J713" s="264" t="s">
        <v>534</v>
      </c>
      <c r="K713" s="260"/>
      <c r="L713" s="291">
        <v>0</v>
      </c>
      <c r="M713" s="222"/>
      <c r="N713" s="212"/>
      <c r="O713" s="219"/>
      <c r="P713" s="219"/>
      <c r="Q713" s="219"/>
      <c r="R713" s="219"/>
    </row>
    <row r="714" spans="1:18" s="4" customFormat="1" x14ac:dyDescent="0.2">
      <c r="A714" s="209"/>
      <c r="B714" s="209"/>
      <c r="C714" s="209"/>
      <c r="D714" s="209"/>
      <c r="E714" s="209"/>
      <c r="F714" s="209"/>
      <c r="G714" s="209"/>
      <c r="H714" s="114"/>
      <c r="I714" s="263" t="s">
        <v>529</v>
      </c>
      <c r="J714" s="264" t="s">
        <v>530</v>
      </c>
      <c r="K714" s="291"/>
      <c r="L714" s="291">
        <v>0</v>
      </c>
      <c r="M714" s="292"/>
      <c r="N714" s="5"/>
      <c r="O714" s="220"/>
      <c r="P714" s="220"/>
      <c r="Q714" s="220"/>
      <c r="R714" s="220"/>
    </row>
    <row r="715" spans="1:18" s="58" customFormat="1" x14ac:dyDescent="0.2">
      <c r="A715" s="252">
        <v>1</v>
      </c>
      <c r="B715" s="252"/>
      <c r="C715" s="252"/>
      <c r="D715" s="252"/>
      <c r="E715" s="252" t="s">
        <v>51</v>
      </c>
      <c r="F715" s="252" t="s">
        <v>51</v>
      </c>
      <c r="G715" s="252" t="s">
        <v>51</v>
      </c>
      <c r="H715" s="253" t="s">
        <v>118</v>
      </c>
      <c r="I715" s="253" t="s">
        <v>314</v>
      </c>
      <c r="J715" s="254" t="s">
        <v>315</v>
      </c>
      <c r="K715" s="255">
        <f>SUM(K716)</f>
        <v>50000</v>
      </c>
      <c r="L715" s="255">
        <v>0</v>
      </c>
      <c r="M715" s="256">
        <f>AVERAGE(L715/K715)*100</f>
        <v>0</v>
      </c>
      <c r="N715" s="212"/>
      <c r="O715" s="219"/>
      <c r="P715" s="219"/>
      <c r="Q715" s="219"/>
      <c r="R715" s="219"/>
    </row>
    <row r="716" spans="1:18" s="58" customFormat="1" x14ac:dyDescent="0.2">
      <c r="A716" s="257"/>
      <c r="B716" s="257"/>
      <c r="C716" s="257"/>
      <c r="D716" s="257"/>
      <c r="E716" s="257" t="s">
        <v>30</v>
      </c>
      <c r="F716" s="257" t="s">
        <v>30</v>
      </c>
      <c r="G716" s="257" t="s">
        <v>30</v>
      </c>
      <c r="H716" s="258"/>
      <c r="I716" s="259">
        <v>37</v>
      </c>
      <c r="J716" s="261" t="s">
        <v>23</v>
      </c>
      <c r="K716" s="260">
        <f>SUM(K717)</f>
        <v>50000</v>
      </c>
      <c r="L716" s="260">
        <v>0</v>
      </c>
      <c r="M716" s="222">
        <f>AVERAGE(L716/K716)*100</f>
        <v>0</v>
      </c>
      <c r="N716" s="212"/>
      <c r="O716" s="219"/>
      <c r="P716" s="219"/>
      <c r="Q716" s="219"/>
      <c r="R716" s="219"/>
    </row>
    <row r="717" spans="1:18" s="58" customFormat="1" x14ac:dyDescent="0.2">
      <c r="A717" s="257">
        <v>1</v>
      </c>
      <c r="B717" s="257"/>
      <c r="C717" s="257"/>
      <c r="D717" s="257"/>
      <c r="E717" s="257" t="s">
        <v>30</v>
      </c>
      <c r="F717" s="257" t="s">
        <v>30</v>
      </c>
      <c r="G717" s="257" t="s">
        <v>30</v>
      </c>
      <c r="H717" s="258"/>
      <c r="I717" s="259">
        <v>372</v>
      </c>
      <c r="J717" s="261" t="s">
        <v>24</v>
      </c>
      <c r="K717" s="260">
        <v>50000</v>
      </c>
      <c r="L717" s="260">
        <v>0</v>
      </c>
      <c r="M717" s="222">
        <f>AVERAGE(L717/K717)*100</f>
        <v>0</v>
      </c>
      <c r="N717" s="212"/>
      <c r="O717" s="219"/>
      <c r="P717" s="219"/>
      <c r="Q717" s="219"/>
      <c r="R717" s="219"/>
    </row>
    <row r="718" spans="1:18" s="4" customFormat="1" x14ac:dyDescent="0.2">
      <c r="A718" s="209"/>
      <c r="B718" s="209"/>
      <c r="C718" s="209"/>
      <c r="D718" s="209"/>
      <c r="E718" s="209"/>
      <c r="F718" s="209"/>
      <c r="G718" s="209"/>
      <c r="H718" s="114"/>
      <c r="I718" s="263" t="s">
        <v>529</v>
      </c>
      <c r="J718" s="264" t="s">
        <v>530</v>
      </c>
      <c r="K718" s="291"/>
      <c r="L718" s="291">
        <v>0</v>
      </c>
      <c r="M718" s="292"/>
      <c r="N718" s="5"/>
      <c r="O718" s="220"/>
      <c r="P718" s="220"/>
      <c r="Q718" s="220"/>
      <c r="R718" s="220"/>
    </row>
    <row r="719" spans="1:18" s="58" customFormat="1" x14ac:dyDescent="0.2">
      <c r="A719" s="252">
        <v>1</v>
      </c>
      <c r="B719" s="252"/>
      <c r="C719" s="252"/>
      <c r="D719" s="252"/>
      <c r="E719" s="252" t="s">
        <v>51</v>
      </c>
      <c r="F719" s="252" t="s">
        <v>51</v>
      </c>
      <c r="G719" s="252" t="s">
        <v>51</v>
      </c>
      <c r="H719" s="253" t="s">
        <v>407</v>
      </c>
      <c r="I719" s="253" t="s">
        <v>316</v>
      </c>
      <c r="J719" s="254" t="s">
        <v>317</v>
      </c>
      <c r="K719" s="255">
        <f>SUM(K720)</f>
        <v>140000</v>
      </c>
      <c r="L719" s="255">
        <f t="shared" ref="L719" si="119">SUM(L720)</f>
        <v>15500</v>
      </c>
      <c r="M719" s="256">
        <f>AVERAGE(L719/K719)*100</f>
        <v>11.071428571428571</v>
      </c>
      <c r="N719" s="212"/>
      <c r="O719" s="219"/>
      <c r="P719" s="219"/>
      <c r="Q719" s="219"/>
      <c r="R719" s="219"/>
    </row>
    <row r="720" spans="1:18" s="58" customFormat="1" x14ac:dyDescent="0.2">
      <c r="A720" s="257"/>
      <c r="B720" s="257"/>
      <c r="C720" s="257"/>
      <c r="D720" s="257"/>
      <c r="E720" s="257" t="s">
        <v>30</v>
      </c>
      <c r="F720" s="257" t="s">
        <v>30</v>
      </c>
      <c r="G720" s="257" t="s">
        <v>30</v>
      </c>
      <c r="H720" s="258"/>
      <c r="I720" s="259">
        <v>37</v>
      </c>
      <c r="J720" s="261" t="s">
        <v>23</v>
      </c>
      <c r="K720" s="260">
        <f>SUM(K721)</f>
        <v>140000</v>
      </c>
      <c r="L720" s="260">
        <v>15500</v>
      </c>
      <c r="M720" s="222">
        <f>AVERAGE(L720/K720)*100</f>
        <v>11.071428571428571</v>
      </c>
      <c r="N720" s="212"/>
      <c r="O720" s="219"/>
      <c r="P720" s="219"/>
      <c r="Q720" s="219"/>
      <c r="R720" s="219"/>
    </row>
    <row r="721" spans="1:18" s="58" customFormat="1" x14ac:dyDescent="0.2">
      <c r="A721" s="257">
        <v>1</v>
      </c>
      <c r="B721" s="257"/>
      <c r="C721" s="257"/>
      <c r="D721" s="257"/>
      <c r="E721" s="257" t="s">
        <v>30</v>
      </c>
      <c r="F721" s="257" t="s">
        <v>30</v>
      </c>
      <c r="G721" s="257" t="s">
        <v>30</v>
      </c>
      <c r="H721" s="258"/>
      <c r="I721" s="259">
        <v>372</v>
      </c>
      <c r="J721" s="261" t="s">
        <v>24</v>
      </c>
      <c r="K721" s="260">
        <v>140000</v>
      </c>
      <c r="L721" s="260">
        <v>15500</v>
      </c>
      <c r="M721" s="222">
        <f>AVERAGE(L721/K721)*100</f>
        <v>11.071428571428571</v>
      </c>
      <c r="N721" s="212"/>
      <c r="O721" s="219"/>
      <c r="P721" s="219"/>
      <c r="Q721" s="219"/>
      <c r="R721" s="219"/>
    </row>
    <row r="722" spans="1:18" s="4" customFormat="1" x14ac:dyDescent="0.2">
      <c r="A722" s="209"/>
      <c r="B722" s="209"/>
      <c r="C722" s="209"/>
      <c r="D722" s="209"/>
      <c r="E722" s="209"/>
      <c r="F722" s="209"/>
      <c r="G722" s="209"/>
      <c r="H722" s="114"/>
      <c r="I722" s="263" t="s">
        <v>533</v>
      </c>
      <c r="J722" s="264" t="s">
        <v>534</v>
      </c>
      <c r="K722" s="291"/>
      <c r="L722" s="291">
        <v>15500</v>
      </c>
      <c r="M722" s="292"/>
      <c r="N722" s="5"/>
      <c r="O722" s="220"/>
      <c r="P722" s="220"/>
      <c r="Q722" s="220"/>
      <c r="R722" s="220"/>
    </row>
    <row r="723" spans="1:18" s="58" customFormat="1" x14ac:dyDescent="0.2">
      <c r="A723" s="252">
        <v>1</v>
      </c>
      <c r="B723" s="252"/>
      <c r="C723" s="252"/>
      <c r="D723" s="252"/>
      <c r="E723" s="252" t="s">
        <v>51</v>
      </c>
      <c r="F723" s="252" t="s">
        <v>51</v>
      </c>
      <c r="G723" s="252" t="s">
        <v>51</v>
      </c>
      <c r="H723" s="253" t="s">
        <v>122</v>
      </c>
      <c r="I723" s="253" t="s">
        <v>318</v>
      </c>
      <c r="J723" s="254" t="s">
        <v>319</v>
      </c>
      <c r="K723" s="255">
        <f>SUM(K724)</f>
        <v>120000</v>
      </c>
      <c r="L723" s="255">
        <f t="shared" ref="L723" si="120">SUM(L724)</f>
        <v>62200</v>
      </c>
      <c r="M723" s="256">
        <f>AVERAGE(L723/K723)*100</f>
        <v>51.833333333333329</v>
      </c>
      <c r="N723" s="212"/>
      <c r="O723" s="219"/>
      <c r="P723" s="219"/>
      <c r="Q723" s="219"/>
      <c r="R723" s="219"/>
    </row>
    <row r="724" spans="1:18" s="58" customFormat="1" x14ac:dyDescent="0.2">
      <c r="A724" s="257"/>
      <c r="B724" s="257"/>
      <c r="C724" s="257"/>
      <c r="D724" s="257"/>
      <c r="E724" s="257" t="s">
        <v>30</v>
      </c>
      <c r="F724" s="257" t="s">
        <v>30</v>
      </c>
      <c r="G724" s="257" t="s">
        <v>30</v>
      </c>
      <c r="H724" s="258"/>
      <c r="I724" s="259">
        <v>37</v>
      </c>
      <c r="J724" s="261" t="s">
        <v>23</v>
      </c>
      <c r="K724" s="260">
        <f>SUM(K725)</f>
        <v>120000</v>
      </c>
      <c r="L724" s="260">
        <v>62200</v>
      </c>
      <c r="M724" s="222">
        <f>AVERAGE(L724/K724)*100</f>
        <v>51.833333333333329</v>
      </c>
      <c r="N724" s="212"/>
      <c r="O724" s="219"/>
      <c r="P724" s="219"/>
      <c r="Q724" s="219"/>
      <c r="R724" s="219"/>
    </row>
    <row r="725" spans="1:18" s="58" customFormat="1" x14ac:dyDescent="0.2">
      <c r="A725" s="257">
        <v>1</v>
      </c>
      <c r="B725" s="257"/>
      <c r="C725" s="257"/>
      <c r="D725" s="257"/>
      <c r="E725" s="257" t="s">
        <v>30</v>
      </c>
      <c r="F725" s="257" t="s">
        <v>30</v>
      </c>
      <c r="G725" s="257" t="s">
        <v>30</v>
      </c>
      <c r="H725" s="258"/>
      <c r="I725" s="259">
        <v>372</v>
      </c>
      <c r="J725" s="261" t="s">
        <v>24</v>
      </c>
      <c r="K725" s="260">
        <v>120000</v>
      </c>
      <c r="L725" s="260">
        <v>62200</v>
      </c>
      <c r="M725" s="222">
        <f>AVERAGE(L725/K725)*100</f>
        <v>51.833333333333329</v>
      </c>
      <c r="N725" s="212"/>
      <c r="O725" s="219"/>
      <c r="P725" s="219"/>
      <c r="Q725" s="219"/>
      <c r="R725" s="219"/>
    </row>
    <row r="726" spans="1:18" s="4" customFormat="1" x14ac:dyDescent="0.2">
      <c r="A726" s="209"/>
      <c r="B726" s="209"/>
      <c r="C726" s="209"/>
      <c r="D726" s="209"/>
      <c r="E726" s="209"/>
      <c r="F726" s="209"/>
      <c r="G726" s="209"/>
      <c r="H726" s="114"/>
      <c r="I726" s="263" t="s">
        <v>533</v>
      </c>
      <c r="J726" s="264" t="s">
        <v>534</v>
      </c>
      <c r="K726" s="291"/>
      <c r="L726" s="291">
        <v>62200</v>
      </c>
      <c r="M726" s="292"/>
      <c r="N726" s="5"/>
      <c r="O726" s="220"/>
      <c r="P726" s="220"/>
      <c r="Q726" s="220"/>
      <c r="R726" s="220"/>
    </row>
    <row r="727" spans="1:18" s="58" customFormat="1" x14ac:dyDescent="0.2">
      <c r="A727" s="252">
        <v>1</v>
      </c>
      <c r="B727" s="252"/>
      <c r="C727" s="252"/>
      <c r="D727" s="252"/>
      <c r="E727" s="252" t="s">
        <v>51</v>
      </c>
      <c r="F727" s="252" t="s">
        <v>51</v>
      </c>
      <c r="G727" s="252" t="s">
        <v>51</v>
      </c>
      <c r="H727" s="253" t="s">
        <v>116</v>
      </c>
      <c r="I727" s="253" t="s">
        <v>320</v>
      </c>
      <c r="J727" s="254" t="s">
        <v>321</v>
      </c>
      <c r="K727" s="255">
        <f>SUM(K728)</f>
        <v>10000</v>
      </c>
      <c r="L727" s="255">
        <f t="shared" ref="L727" si="121">SUM(L728)</f>
        <v>4866.54</v>
      </c>
      <c r="M727" s="256">
        <f>AVERAGE(L727/K727)*100</f>
        <v>48.665399999999998</v>
      </c>
      <c r="N727" s="212"/>
      <c r="O727" s="219"/>
      <c r="P727" s="219"/>
      <c r="Q727" s="219"/>
      <c r="R727" s="219"/>
    </row>
    <row r="728" spans="1:18" s="58" customFormat="1" x14ac:dyDescent="0.2">
      <c r="A728" s="257"/>
      <c r="B728" s="257"/>
      <c r="C728" s="257"/>
      <c r="D728" s="257"/>
      <c r="E728" s="257" t="s">
        <v>30</v>
      </c>
      <c r="F728" s="257" t="s">
        <v>30</v>
      </c>
      <c r="G728" s="257" t="s">
        <v>30</v>
      </c>
      <c r="H728" s="258"/>
      <c r="I728" s="259">
        <v>37</v>
      </c>
      <c r="J728" s="261" t="s">
        <v>23</v>
      </c>
      <c r="K728" s="260">
        <f>SUM(K729)</f>
        <v>10000</v>
      </c>
      <c r="L728" s="260">
        <v>4866.54</v>
      </c>
      <c r="M728" s="222">
        <f>AVERAGE(L728/K728)*100</f>
        <v>48.665399999999998</v>
      </c>
      <c r="N728" s="212"/>
      <c r="O728" s="219"/>
      <c r="P728" s="219"/>
      <c r="Q728" s="219"/>
      <c r="R728" s="219"/>
    </row>
    <row r="729" spans="1:18" s="58" customFormat="1" x14ac:dyDescent="0.2">
      <c r="A729" s="257">
        <v>1</v>
      </c>
      <c r="B729" s="257"/>
      <c r="C729" s="257"/>
      <c r="D729" s="257"/>
      <c r="E729" s="257" t="s">
        <v>30</v>
      </c>
      <c r="F729" s="257" t="s">
        <v>30</v>
      </c>
      <c r="G729" s="257" t="s">
        <v>30</v>
      </c>
      <c r="H729" s="258"/>
      <c r="I729" s="259">
        <v>372</v>
      </c>
      <c r="J729" s="261" t="s">
        <v>24</v>
      </c>
      <c r="K729" s="260">
        <v>10000</v>
      </c>
      <c r="L729" s="260">
        <v>4866.54</v>
      </c>
      <c r="M729" s="222">
        <f>AVERAGE(L729/K729)*100</f>
        <v>48.665399999999998</v>
      </c>
      <c r="N729" s="212"/>
      <c r="O729" s="219"/>
      <c r="P729" s="219"/>
      <c r="Q729" s="219"/>
      <c r="R729" s="219"/>
    </row>
    <row r="730" spans="1:18" s="4" customFormat="1" x14ac:dyDescent="0.2">
      <c r="A730" s="209"/>
      <c r="B730" s="209"/>
      <c r="C730" s="209"/>
      <c r="D730" s="209"/>
      <c r="E730" s="209"/>
      <c r="F730" s="209"/>
      <c r="G730" s="209"/>
      <c r="H730" s="114"/>
      <c r="I730" s="263" t="s">
        <v>533</v>
      </c>
      <c r="J730" s="264" t="s">
        <v>534</v>
      </c>
      <c r="K730" s="291"/>
      <c r="L730" s="291">
        <v>4866.54</v>
      </c>
      <c r="M730" s="292"/>
      <c r="N730" s="5"/>
      <c r="O730" s="220"/>
      <c r="P730" s="220"/>
      <c r="Q730" s="220"/>
      <c r="R730" s="220"/>
    </row>
    <row r="731" spans="1:18" s="58" customFormat="1" x14ac:dyDescent="0.2">
      <c r="A731" s="252">
        <v>1</v>
      </c>
      <c r="B731" s="252"/>
      <c r="C731" s="252"/>
      <c r="D731" s="252"/>
      <c r="E731" s="252" t="s">
        <v>51</v>
      </c>
      <c r="F731" s="252" t="s">
        <v>51</v>
      </c>
      <c r="G731" s="252" t="s">
        <v>51</v>
      </c>
      <c r="H731" s="253" t="s">
        <v>122</v>
      </c>
      <c r="I731" s="253" t="s">
        <v>322</v>
      </c>
      <c r="J731" s="254" t="s">
        <v>323</v>
      </c>
      <c r="K731" s="255">
        <f>SUM(K732)</f>
        <v>70000</v>
      </c>
      <c r="L731" s="255">
        <f t="shared" ref="L731" si="122">SUM(L732)</f>
        <v>70000</v>
      </c>
      <c r="M731" s="256">
        <f>AVERAGE(L731/K731)*100</f>
        <v>100</v>
      </c>
      <c r="N731" s="212"/>
      <c r="O731" s="219"/>
      <c r="P731" s="219"/>
      <c r="Q731" s="219"/>
      <c r="R731" s="219"/>
    </row>
    <row r="732" spans="1:18" s="58" customFormat="1" x14ac:dyDescent="0.2">
      <c r="A732" s="257"/>
      <c r="B732" s="257"/>
      <c r="C732" s="257"/>
      <c r="D732" s="257"/>
      <c r="E732" s="257" t="s">
        <v>30</v>
      </c>
      <c r="F732" s="257" t="s">
        <v>30</v>
      </c>
      <c r="G732" s="257" t="s">
        <v>30</v>
      </c>
      <c r="H732" s="258"/>
      <c r="I732" s="259">
        <v>37</v>
      </c>
      <c r="J732" s="261" t="s">
        <v>23</v>
      </c>
      <c r="K732" s="260">
        <f>SUM(K733)</f>
        <v>70000</v>
      </c>
      <c r="L732" s="260">
        <v>70000</v>
      </c>
      <c r="M732" s="222">
        <f>AVERAGE(L732/K732)*100</f>
        <v>100</v>
      </c>
      <c r="N732" s="212"/>
      <c r="O732" s="219"/>
      <c r="P732" s="219"/>
      <c r="Q732" s="219"/>
      <c r="R732" s="219"/>
    </row>
    <row r="733" spans="1:18" s="58" customFormat="1" x14ac:dyDescent="0.2">
      <c r="A733" s="257">
        <v>1</v>
      </c>
      <c r="B733" s="257"/>
      <c r="C733" s="257"/>
      <c r="D733" s="257"/>
      <c r="E733" s="257" t="s">
        <v>30</v>
      </c>
      <c r="F733" s="257" t="s">
        <v>30</v>
      </c>
      <c r="G733" s="257" t="s">
        <v>30</v>
      </c>
      <c r="H733" s="258"/>
      <c r="I733" s="259">
        <v>372</v>
      </c>
      <c r="J733" s="261" t="s">
        <v>24</v>
      </c>
      <c r="K733" s="260">
        <v>70000</v>
      </c>
      <c r="L733" s="260">
        <v>70000</v>
      </c>
      <c r="M733" s="222">
        <f>AVERAGE(L733/K733)*100</f>
        <v>100</v>
      </c>
      <c r="N733" s="212"/>
      <c r="O733" s="219"/>
      <c r="P733" s="219"/>
      <c r="Q733" s="219"/>
      <c r="R733" s="219"/>
    </row>
    <row r="734" spans="1:18" s="4" customFormat="1" x14ac:dyDescent="0.2">
      <c r="A734" s="209"/>
      <c r="B734" s="209"/>
      <c r="C734" s="209"/>
      <c r="D734" s="209"/>
      <c r="E734" s="209"/>
      <c r="F734" s="209"/>
      <c r="G734" s="209"/>
      <c r="H734" s="114"/>
      <c r="I734" s="263" t="s">
        <v>533</v>
      </c>
      <c r="J734" s="264" t="s">
        <v>534</v>
      </c>
      <c r="K734" s="291"/>
      <c r="L734" s="291">
        <v>70000</v>
      </c>
      <c r="M734" s="292"/>
      <c r="N734" s="5"/>
      <c r="O734" s="220"/>
      <c r="P734" s="220"/>
      <c r="Q734" s="220"/>
      <c r="R734" s="220"/>
    </row>
    <row r="735" spans="1:18" s="58" customFormat="1" x14ac:dyDescent="0.2">
      <c r="A735" s="252">
        <v>1</v>
      </c>
      <c r="B735" s="252"/>
      <c r="C735" s="252"/>
      <c r="D735" s="252"/>
      <c r="E735" s="252" t="s">
        <v>51</v>
      </c>
      <c r="F735" s="252" t="s">
        <v>51</v>
      </c>
      <c r="G735" s="252" t="s">
        <v>51</v>
      </c>
      <c r="H735" s="253" t="s">
        <v>116</v>
      </c>
      <c r="I735" s="253" t="s">
        <v>324</v>
      </c>
      <c r="J735" s="254" t="s">
        <v>325</v>
      </c>
      <c r="K735" s="255">
        <f>SUM(K736)</f>
        <v>100000</v>
      </c>
      <c r="L735" s="255">
        <f>SUM(L736)</f>
        <v>36500</v>
      </c>
      <c r="M735" s="256">
        <f>AVERAGE(L735/K735)*100</f>
        <v>36.5</v>
      </c>
      <c r="N735" s="212"/>
      <c r="O735" s="219"/>
      <c r="P735" s="219"/>
      <c r="Q735" s="219"/>
      <c r="R735" s="219"/>
    </row>
    <row r="736" spans="1:18" s="58" customFormat="1" x14ac:dyDescent="0.2">
      <c r="A736" s="257"/>
      <c r="B736" s="257"/>
      <c r="C736" s="257"/>
      <c r="D736" s="257"/>
      <c r="E736" s="257" t="s">
        <v>30</v>
      </c>
      <c r="F736" s="257" t="s">
        <v>30</v>
      </c>
      <c r="G736" s="257" t="s">
        <v>30</v>
      </c>
      <c r="H736" s="258"/>
      <c r="I736" s="259">
        <v>37</v>
      </c>
      <c r="J736" s="261" t="s">
        <v>23</v>
      </c>
      <c r="K736" s="260">
        <f>SUM(K737)</f>
        <v>100000</v>
      </c>
      <c r="L736" s="260">
        <v>36500</v>
      </c>
      <c r="M736" s="222">
        <f>AVERAGE(L736/K736)*100</f>
        <v>36.5</v>
      </c>
      <c r="N736" s="212"/>
      <c r="O736" s="219"/>
      <c r="P736" s="219"/>
      <c r="Q736" s="219"/>
      <c r="R736" s="219"/>
    </row>
    <row r="737" spans="1:18" s="58" customFormat="1" x14ac:dyDescent="0.2">
      <c r="A737" s="257">
        <v>1</v>
      </c>
      <c r="B737" s="257"/>
      <c r="C737" s="257"/>
      <c r="D737" s="257"/>
      <c r="E737" s="257" t="s">
        <v>30</v>
      </c>
      <c r="F737" s="257" t="s">
        <v>30</v>
      </c>
      <c r="G737" s="257" t="s">
        <v>30</v>
      </c>
      <c r="H737" s="258"/>
      <c r="I737" s="259">
        <v>372</v>
      </c>
      <c r="J737" s="261" t="s">
        <v>24</v>
      </c>
      <c r="K737" s="260">
        <v>100000</v>
      </c>
      <c r="L737" s="260">
        <v>36500</v>
      </c>
      <c r="M737" s="222">
        <f>AVERAGE(L737/K737)*100</f>
        <v>36.5</v>
      </c>
      <c r="N737" s="212"/>
      <c r="O737" s="219"/>
      <c r="P737" s="219"/>
      <c r="Q737" s="219"/>
      <c r="R737" s="219"/>
    </row>
    <row r="738" spans="1:18" s="58" customFormat="1" x14ac:dyDescent="0.2">
      <c r="A738" s="257"/>
      <c r="B738" s="257"/>
      <c r="C738" s="257"/>
      <c r="D738" s="257"/>
      <c r="E738" s="257"/>
      <c r="F738" s="257"/>
      <c r="G738" s="257"/>
      <c r="H738" s="258"/>
      <c r="I738" s="263" t="s">
        <v>533</v>
      </c>
      <c r="J738" s="264" t="s">
        <v>534</v>
      </c>
      <c r="K738" s="260"/>
      <c r="L738" s="291">
        <v>10000</v>
      </c>
      <c r="M738" s="222"/>
      <c r="N738" s="212"/>
      <c r="O738" s="219"/>
      <c r="P738" s="219"/>
      <c r="Q738" s="219"/>
      <c r="R738" s="219"/>
    </row>
    <row r="739" spans="1:18" s="58" customFormat="1" x14ac:dyDescent="0.2">
      <c r="A739" s="257"/>
      <c r="B739" s="257"/>
      <c r="C739" s="257"/>
      <c r="D739" s="257"/>
      <c r="E739" s="257"/>
      <c r="F739" s="257"/>
      <c r="G739" s="257"/>
      <c r="H739" s="258"/>
      <c r="I739" s="263" t="s">
        <v>529</v>
      </c>
      <c r="J739" s="264" t="s">
        <v>530</v>
      </c>
      <c r="K739" s="260"/>
      <c r="L739" s="291">
        <v>26500</v>
      </c>
      <c r="M739" s="309"/>
      <c r="N739" s="212"/>
      <c r="O739" s="219"/>
      <c r="P739" s="219"/>
      <c r="Q739" s="219"/>
      <c r="R739" s="219"/>
    </row>
    <row r="740" spans="1:18" s="58" customFormat="1" x14ac:dyDescent="0.2">
      <c r="A740" s="268">
        <v>1</v>
      </c>
      <c r="B740" s="268"/>
      <c r="C740" s="268"/>
      <c r="D740" s="268"/>
      <c r="E740" s="268" t="s">
        <v>51</v>
      </c>
      <c r="F740" s="268" t="s">
        <v>51</v>
      </c>
      <c r="G740" s="268" t="s">
        <v>51</v>
      </c>
      <c r="H740" s="269"/>
      <c r="I740" s="269" t="s">
        <v>326</v>
      </c>
      <c r="J740" s="271" t="s">
        <v>330</v>
      </c>
      <c r="K740" s="272">
        <f t="shared" ref="K740:L741" si="123">SUM(K741)</f>
        <v>150000</v>
      </c>
      <c r="L740" s="272">
        <f t="shared" si="123"/>
        <v>74766</v>
      </c>
      <c r="M740" s="251">
        <f>AVERAGE(L740/K740)*100</f>
        <v>49.844000000000001</v>
      </c>
      <c r="N740" s="212"/>
      <c r="O740" s="219"/>
      <c r="P740" s="219"/>
      <c r="Q740" s="219"/>
      <c r="R740" s="219"/>
    </row>
    <row r="741" spans="1:18" s="58" customFormat="1" x14ac:dyDescent="0.2">
      <c r="A741" s="252">
        <v>1</v>
      </c>
      <c r="B741" s="252"/>
      <c r="C741" s="252"/>
      <c r="D741" s="252"/>
      <c r="E741" s="252" t="s">
        <v>51</v>
      </c>
      <c r="F741" s="252" t="s">
        <v>51</v>
      </c>
      <c r="G741" s="252" t="s">
        <v>51</v>
      </c>
      <c r="H741" s="253" t="s">
        <v>121</v>
      </c>
      <c r="I741" s="253" t="s">
        <v>327</v>
      </c>
      <c r="J741" s="254" t="s">
        <v>328</v>
      </c>
      <c r="K741" s="255">
        <f t="shared" si="123"/>
        <v>150000</v>
      </c>
      <c r="L741" s="255">
        <f t="shared" si="123"/>
        <v>74766</v>
      </c>
      <c r="M741" s="256">
        <f>AVERAGE(L741/K741)*100</f>
        <v>49.844000000000001</v>
      </c>
      <c r="N741" s="212"/>
      <c r="O741" s="219"/>
      <c r="P741" s="219"/>
      <c r="Q741" s="219"/>
      <c r="R741" s="219"/>
    </row>
    <row r="742" spans="1:18" s="58" customFormat="1" x14ac:dyDescent="0.2">
      <c r="A742" s="257"/>
      <c r="B742" s="257"/>
      <c r="C742" s="257"/>
      <c r="D742" s="257"/>
      <c r="E742" s="257" t="s">
        <v>30</v>
      </c>
      <c r="F742" s="257" t="s">
        <v>30</v>
      </c>
      <c r="G742" s="257" t="s">
        <v>30</v>
      </c>
      <c r="H742" s="258"/>
      <c r="I742" s="259">
        <v>38</v>
      </c>
      <c r="J742" s="261" t="s">
        <v>25</v>
      </c>
      <c r="K742" s="260">
        <f>SUM(K743)</f>
        <v>150000</v>
      </c>
      <c r="L742" s="260">
        <v>74766</v>
      </c>
      <c r="M742" s="222">
        <f>AVERAGE(L742/K742)*100</f>
        <v>49.844000000000001</v>
      </c>
      <c r="N742" s="212"/>
      <c r="O742" s="219"/>
      <c r="P742" s="219"/>
      <c r="Q742" s="219"/>
      <c r="R742" s="219"/>
    </row>
    <row r="743" spans="1:18" s="58" customFormat="1" x14ac:dyDescent="0.2">
      <c r="A743" s="257">
        <v>1</v>
      </c>
      <c r="B743" s="257"/>
      <c r="C743" s="257"/>
      <c r="D743" s="257"/>
      <c r="E743" s="257" t="s">
        <v>30</v>
      </c>
      <c r="F743" s="257" t="s">
        <v>30</v>
      </c>
      <c r="G743" s="257" t="s">
        <v>30</v>
      </c>
      <c r="H743" s="258"/>
      <c r="I743" s="259">
        <v>381</v>
      </c>
      <c r="J743" s="261" t="s">
        <v>26</v>
      </c>
      <c r="K743" s="260">
        <v>150000</v>
      </c>
      <c r="L743" s="260">
        <v>74766</v>
      </c>
      <c r="M743" s="222">
        <f t="shared" ref="M743" si="124">AVERAGE(L743/K743)*100</f>
        <v>49.844000000000001</v>
      </c>
      <c r="N743" s="212"/>
      <c r="O743" s="219"/>
      <c r="P743" s="219"/>
      <c r="Q743" s="219"/>
      <c r="R743" s="219"/>
    </row>
    <row r="744" spans="1:18" s="4" customFormat="1" x14ac:dyDescent="0.2">
      <c r="A744" s="209"/>
      <c r="B744" s="209"/>
      <c r="C744" s="209"/>
      <c r="D744" s="209"/>
      <c r="E744" s="209"/>
      <c r="F744" s="209"/>
      <c r="G744" s="209"/>
      <c r="H744" s="114"/>
      <c r="I744" s="263" t="s">
        <v>436</v>
      </c>
      <c r="J744" s="264" t="s">
        <v>437</v>
      </c>
      <c r="K744" s="291"/>
      <c r="L744" s="291">
        <v>74766</v>
      </c>
      <c r="M744" s="222"/>
      <c r="N744" s="5"/>
      <c r="O744" s="220"/>
      <c r="P744" s="220"/>
      <c r="Q744" s="220"/>
      <c r="R744" s="220"/>
    </row>
    <row r="745" spans="1:18" s="58" customFormat="1" x14ac:dyDescent="0.2">
      <c r="A745" s="268"/>
      <c r="B745" s="268"/>
      <c r="C745" s="268"/>
      <c r="D745" s="268">
        <v>4</v>
      </c>
      <c r="E745" s="268" t="s">
        <v>51</v>
      </c>
      <c r="F745" s="268" t="s">
        <v>51</v>
      </c>
      <c r="G745" s="268" t="s">
        <v>51</v>
      </c>
      <c r="H745" s="269"/>
      <c r="I745" s="269" t="s">
        <v>329</v>
      </c>
      <c r="J745" s="271" t="s">
        <v>331</v>
      </c>
      <c r="K745" s="272">
        <f>SUM(K746)</f>
        <v>310000</v>
      </c>
      <c r="L745" s="272">
        <f t="shared" ref="L745" si="125">SUM(L746)</f>
        <v>244354.74</v>
      </c>
      <c r="M745" s="251">
        <f>AVERAGE(L745/K745)*100</f>
        <v>78.824109677419358</v>
      </c>
      <c r="N745" s="212"/>
      <c r="O745" s="219"/>
      <c r="P745" s="219"/>
      <c r="Q745" s="219"/>
      <c r="R745" s="219"/>
    </row>
    <row r="746" spans="1:18" s="58" customFormat="1" x14ac:dyDescent="0.2">
      <c r="A746" s="252"/>
      <c r="B746" s="252"/>
      <c r="C746" s="252"/>
      <c r="D746" s="252">
        <v>4</v>
      </c>
      <c r="E746" s="252" t="s">
        <v>51</v>
      </c>
      <c r="F746" s="252" t="s">
        <v>51</v>
      </c>
      <c r="G746" s="252" t="s">
        <v>51</v>
      </c>
      <c r="H746" s="253" t="s">
        <v>403</v>
      </c>
      <c r="I746" s="253" t="s">
        <v>952</v>
      </c>
      <c r="J746" s="254" t="s">
        <v>953</v>
      </c>
      <c r="K746" s="255">
        <f>SUM(K747+K754)</f>
        <v>310000</v>
      </c>
      <c r="L746" s="255">
        <f>SUM(L747+L754)</f>
        <v>244354.74</v>
      </c>
      <c r="M746" s="256">
        <f>AVERAGE(L746/K746)*100</f>
        <v>78.824109677419358</v>
      </c>
      <c r="N746" s="212"/>
      <c r="O746" s="219"/>
      <c r="P746" s="219"/>
      <c r="Q746" s="219"/>
      <c r="R746" s="219"/>
    </row>
    <row r="747" spans="1:18" s="58" customFormat="1" x14ac:dyDescent="0.2">
      <c r="A747" s="283"/>
      <c r="B747" s="283"/>
      <c r="C747" s="283"/>
      <c r="D747" s="283"/>
      <c r="E747" s="283"/>
      <c r="F747" s="283"/>
      <c r="G747" s="283"/>
      <c r="H747" s="258"/>
      <c r="I747" s="258" t="s">
        <v>338</v>
      </c>
      <c r="J747" s="261" t="s">
        <v>9</v>
      </c>
      <c r="K747" s="284">
        <f>SUM(K748+K752)</f>
        <v>240000</v>
      </c>
      <c r="L747" s="284">
        <f>SUM(L748+L750+L752)</f>
        <v>170280.79</v>
      </c>
      <c r="M747" s="222">
        <f>AVERAGE(L747/K747)*100</f>
        <v>70.950329166666677</v>
      </c>
      <c r="N747" s="212"/>
      <c r="O747" s="219"/>
      <c r="P747" s="219"/>
      <c r="Q747" s="219"/>
      <c r="R747" s="219"/>
    </row>
    <row r="748" spans="1:18" s="58" customFormat="1" x14ac:dyDescent="0.2">
      <c r="A748" s="283"/>
      <c r="B748" s="283"/>
      <c r="C748" s="283"/>
      <c r="D748" s="283">
        <v>4</v>
      </c>
      <c r="E748" s="283"/>
      <c r="F748" s="283"/>
      <c r="G748" s="283"/>
      <c r="H748" s="258"/>
      <c r="I748" s="258" t="s">
        <v>357</v>
      </c>
      <c r="J748" s="261" t="s">
        <v>10</v>
      </c>
      <c r="K748" s="260">
        <v>205000</v>
      </c>
      <c r="L748" s="260">
        <v>143588.66</v>
      </c>
      <c r="M748" s="222">
        <f>AVERAGE(L748/K748)*100</f>
        <v>70.043248780487815</v>
      </c>
      <c r="N748" s="212"/>
      <c r="O748" s="219"/>
      <c r="P748" s="219"/>
      <c r="Q748" s="219"/>
      <c r="R748" s="219"/>
    </row>
    <row r="749" spans="1:18" s="4" customFormat="1" x14ac:dyDescent="0.2">
      <c r="A749" s="301"/>
      <c r="B749" s="301"/>
      <c r="C749" s="301"/>
      <c r="D749" s="301"/>
      <c r="E749" s="301"/>
      <c r="F749" s="301"/>
      <c r="G749" s="301"/>
      <c r="H749" s="276"/>
      <c r="I749" s="276" t="s">
        <v>444</v>
      </c>
      <c r="J749" s="278" t="s">
        <v>445</v>
      </c>
      <c r="K749" s="279"/>
      <c r="L749" s="291">
        <v>143588.66</v>
      </c>
      <c r="M749" s="292"/>
      <c r="N749" s="5"/>
      <c r="O749" s="220"/>
      <c r="P749" s="220"/>
      <c r="Q749" s="220"/>
      <c r="R749" s="220"/>
    </row>
    <row r="750" spans="1:18" s="58" customFormat="1" x14ac:dyDescent="0.2">
      <c r="A750" s="283"/>
      <c r="B750" s="283"/>
      <c r="C750" s="283"/>
      <c r="D750" s="283">
        <v>4</v>
      </c>
      <c r="E750" s="283"/>
      <c r="F750" s="283"/>
      <c r="G750" s="283"/>
      <c r="H750" s="258"/>
      <c r="I750" s="258" t="s">
        <v>358</v>
      </c>
      <c r="J750" s="261" t="s">
        <v>11</v>
      </c>
      <c r="K750" s="260">
        <v>0</v>
      </c>
      <c r="L750" s="260">
        <v>3000</v>
      </c>
      <c r="M750" s="309">
        <v>0</v>
      </c>
      <c r="N750" s="362"/>
      <c r="O750" s="219"/>
      <c r="P750" s="219"/>
      <c r="Q750" s="219"/>
      <c r="R750" s="219"/>
    </row>
    <row r="751" spans="1:18" s="4" customFormat="1" x14ac:dyDescent="0.2">
      <c r="A751" s="301"/>
      <c r="B751" s="301"/>
      <c r="C751" s="301"/>
      <c r="D751" s="301"/>
      <c r="E751" s="301"/>
      <c r="F751" s="301"/>
      <c r="G751" s="301"/>
      <c r="H751" s="276"/>
      <c r="I751" s="263" t="s">
        <v>456</v>
      </c>
      <c r="J751" s="264" t="s">
        <v>457</v>
      </c>
      <c r="K751" s="279"/>
      <c r="L751" s="291">
        <v>3000</v>
      </c>
      <c r="M751" s="292"/>
      <c r="N751" s="5"/>
      <c r="O751" s="220"/>
      <c r="P751" s="220"/>
      <c r="Q751" s="220"/>
      <c r="R751" s="220"/>
    </row>
    <row r="752" spans="1:18" s="58" customFormat="1" x14ac:dyDescent="0.2">
      <c r="A752" s="283"/>
      <c r="B752" s="283"/>
      <c r="C752" s="283"/>
      <c r="D752" s="283">
        <v>4</v>
      </c>
      <c r="E752" s="283"/>
      <c r="F752" s="283"/>
      <c r="G752" s="283"/>
      <c r="H752" s="258"/>
      <c r="I752" s="258" t="s">
        <v>359</v>
      </c>
      <c r="J752" s="261" t="s">
        <v>12</v>
      </c>
      <c r="K752" s="260">
        <v>35000</v>
      </c>
      <c r="L752" s="260">
        <v>23692.13</v>
      </c>
      <c r="M752" s="222">
        <f>AVERAGE(L752/K752)*100</f>
        <v>67.691800000000001</v>
      </c>
      <c r="N752" s="212"/>
      <c r="O752" s="219"/>
      <c r="P752" s="219"/>
      <c r="Q752" s="219"/>
      <c r="R752" s="219"/>
    </row>
    <row r="753" spans="1:18" s="58" customFormat="1" x14ac:dyDescent="0.2">
      <c r="A753" s="301"/>
      <c r="B753" s="301"/>
      <c r="C753" s="301"/>
      <c r="D753" s="301"/>
      <c r="E753" s="301"/>
      <c r="F753" s="301"/>
      <c r="G753" s="301"/>
      <c r="H753" s="276"/>
      <c r="I753" s="276" t="s">
        <v>446</v>
      </c>
      <c r="J753" s="278" t="s">
        <v>954</v>
      </c>
      <c r="K753" s="279"/>
      <c r="L753" s="291">
        <v>23692.13</v>
      </c>
      <c r="M753" s="309"/>
      <c r="N753" s="212"/>
      <c r="O753" s="219"/>
      <c r="P753" s="219"/>
      <c r="Q753" s="219"/>
      <c r="R753" s="219"/>
    </row>
    <row r="754" spans="1:18" s="58" customFormat="1" x14ac:dyDescent="0.2">
      <c r="A754" s="283"/>
      <c r="B754" s="283"/>
      <c r="C754" s="283"/>
      <c r="D754" s="283"/>
      <c r="E754" s="283"/>
      <c r="F754" s="283"/>
      <c r="G754" s="283"/>
      <c r="H754" s="258"/>
      <c r="I754" s="258" t="s">
        <v>339</v>
      </c>
      <c r="J754" s="261" t="s">
        <v>13</v>
      </c>
      <c r="K754" s="284">
        <f>SUM(K755+K757+K759)</f>
        <v>70000</v>
      </c>
      <c r="L754" s="284">
        <f>SUM(L755+L757+L759)</f>
        <v>74073.95</v>
      </c>
      <c r="M754" s="222">
        <f>AVERAGE(L754/K754)*100</f>
        <v>105.81992857142856</v>
      </c>
      <c r="N754" s="212"/>
      <c r="O754" s="219"/>
      <c r="P754" s="219"/>
      <c r="Q754" s="219"/>
      <c r="R754" s="219"/>
    </row>
    <row r="755" spans="1:18" s="58" customFormat="1" x14ac:dyDescent="0.2">
      <c r="A755" s="283"/>
      <c r="B755" s="283"/>
      <c r="C755" s="283"/>
      <c r="D755" s="283">
        <v>4</v>
      </c>
      <c r="E755" s="283"/>
      <c r="F755" s="283"/>
      <c r="G755" s="283"/>
      <c r="H755" s="258"/>
      <c r="I755" s="258" t="s">
        <v>360</v>
      </c>
      <c r="J755" s="261" t="s">
        <v>14</v>
      </c>
      <c r="K755" s="260">
        <v>20000</v>
      </c>
      <c r="L755" s="260">
        <v>10080</v>
      </c>
      <c r="M755" s="222">
        <f>AVERAGE(L755/K755)*100</f>
        <v>50.4</v>
      </c>
      <c r="N755" s="212"/>
      <c r="O755" s="219"/>
      <c r="P755" s="219"/>
      <c r="Q755" s="219"/>
      <c r="R755" s="219"/>
    </row>
    <row r="756" spans="1:18" s="4" customFormat="1" x14ac:dyDescent="0.2">
      <c r="A756" s="301"/>
      <c r="B756" s="301"/>
      <c r="C756" s="301"/>
      <c r="D756" s="301"/>
      <c r="E756" s="301"/>
      <c r="F756" s="301"/>
      <c r="G756" s="301"/>
      <c r="H756" s="276"/>
      <c r="I756" s="276" t="s">
        <v>460</v>
      </c>
      <c r="J756" s="278" t="s">
        <v>461</v>
      </c>
      <c r="K756" s="279"/>
      <c r="L756" s="291">
        <v>10080</v>
      </c>
      <c r="M756" s="292"/>
      <c r="N756" s="5"/>
      <c r="O756" s="220"/>
      <c r="P756" s="220"/>
      <c r="Q756" s="220"/>
      <c r="R756" s="220"/>
    </row>
    <row r="757" spans="1:18" s="58" customFormat="1" x14ac:dyDescent="0.2">
      <c r="A757" s="283"/>
      <c r="B757" s="283"/>
      <c r="C757" s="283"/>
      <c r="D757" s="283"/>
      <c r="E757" s="283"/>
      <c r="F757" s="283"/>
      <c r="G757" s="283"/>
      <c r="H757" s="258"/>
      <c r="I757" s="258" t="s">
        <v>362</v>
      </c>
      <c r="J757" s="261" t="s">
        <v>16</v>
      </c>
      <c r="K757" s="260">
        <v>20000</v>
      </c>
      <c r="L757" s="260">
        <v>57498</v>
      </c>
      <c r="M757" s="222">
        <f>AVERAGE(L757/K757)*100</f>
        <v>287.48999999999995</v>
      </c>
      <c r="N757" s="212"/>
      <c r="O757" s="219"/>
      <c r="P757" s="219"/>
      <c r="Q757" s="219"/>
      <c r="R757" s="219"/>
    </row>
    <row r="758" spans="1:18" s="4" customFormat="1" x14ac:dyDescent="0.2">
      <c r="A758" s="301"/>
      <c r="B758" s="301"/>
      <c r="C758" s="301"/>
      <c r="D758" s="301"/>
      <c r="E758" s="301"/>
      <c r="F758" s="301"/>
      <c r="G758" s="301"/>
      <c r="H758" s="276"/>
      <c r="I758" s="276" t="s">
        <v>450</v>
      </c>
      <c r="J758" s="278" t="s">
        <v>678</v>
      </c>
      <c r="K758" s="279"/>
      <c r="L758" s="291">
        <v>57498</v>
      </c>
      <c r="M758" s="292"/>
      <c r="N758" s="5"/>
      <c r="O758" s="220"/>
      <c r="P758" s="220"/>
      <c r="Q758" s="220"/>
      <c r="R758" s="220"/>
    </row>
    <row r="759" spans="1:18" s="4" customFormat="1" x14ac:dyDescent="0.2">
      <c r="A759" s="283"/>
      <c r="B759" s="283"/>
      <c r="C759" s="283"/>
      <c r="D759" s="283">
        <v>4</v>
      </c>
      <c r="E759" s="283"/>
      <c r="F759" s="283"/>
      <c r="G759" s="283"/>
      <c r="H759" s="258"/>
      <c r="I759" s="258" t="s">
        <v>347</v>
      </c>
      <c r="J759" s="261" t="s">
        <v>18</v>
      </c>
      <c r="K759" s="260">
        <v>30000</v>
      </c>
      <c r="L759" s="260">
        <v>6495.95</v>
      </c>
      <c r="M759" s="222">
        <f>AVERAGE(L759/K759)*100</f>
        <v>21.653166666666664</v>
      </c>
      <c r="N759" s="5"/>
      <c r="O759" s="220"/>
      <c r="P759" s="220"/>
      <c r="Q759" s="220"/>
      <c r="R759" s="220"/>
    </row>
    <row r="760" spans="1:18" s="4" customFormat="1" x14ac:dyDescent="0.2">
      <c r="A760" s="301"/>
      <c r="B760" s="301"/>
      <c r="C760" s="301"/>
      <c r="D760" s="301"/>
      <c r="E760" s="301"/>
      <c r="F760" s="301"/>
      <c r="G760" s="301"/>
      <c r="H760" s="276"/>
      <c r="I760" s="276" t="s">
        <v>438</v>
      </c>
      <c r="J760" s="278" t="s">
        <v>348</v>
      </c>
      <c r="K760" s="279"/>
      <c r="L760" s="291">
        <v>6495.95</v>
      </c>
      <c r="M760" s="292"/>
      <c r="N760" s="5"/>
      <c r="O760" s="220"/>
      <c r="P760" s="220"/>
      <c r="Q760" s="220"/>
      <c r="R760" s="220"/>
    </row>
    <row r="761" spans="1:18" s="58" customFormat="1" ht="12.75" customHeight="1" x14ac:dyDescent="0.2">
      <c r="A761" s="268">
        <v>1</v>
      </c>
      <c r="B761" s="268"/>
      <c r="C761" s="268"/>
      <c r="D761" s="268"/>
      <c r="E761" s="268" t="s">
        <v>51</v>
      </c>
      <c r="F761" s="268" t="s">
        <v>51</v>
      </c>
      <c r="G761" s="268" t="s">
        <v>51</v>
      </c>
      <c r="H761" s="269"/>
      <c r="I761" s="269" t="s">
        <v>389</v>
      </c>
      <c r="J761" s="271" t="s">
        <v>390</v>
      </c>
      <c r="K761" s="272">
        <f t="shared" ref="K761:L762" si="126">SUM(K762)</f>
        <v>200000</v>
      </c>
      <c r="L761" s="272">
        <f t="shared" si="126"/>
        <v>0</v>
      </c>
      <c r="M761" s="251">
        <f>AVERAGE(L761/K761)*100</f>
        <v>0</v>
      </c>
      <c r="N761" s="212"/>
      <c r="O761" s="219"/>
      <c r="P761" s="219"/>
      <c r="Q761" s="219"/>
      <c r="R761" s="219"/>
    </row>
    <row r="762" spans="1:18" s="98" customFormat="1" x14ac:dyDescent="0.2">
      <c r="A762" s="288">
        <v>1</v>
      </c>
      <c r="B762" s="288"/>
      <c r="C762" s="288"/>
      <c r="D762" s="288"/>
      <c r="E762" s="288" t="s">
        <v>51</v>
      </c>
      <c r="F762" s="288" t="s">
        <v>51</v>
      </c>
      <c r="G762" s="288" t="s">
        <v>51</v>
      </c>
      <c r="H762" s="289" t="s">
        <v>116</v>
      </c>
      <c r="I762" s="253" t="s">
        <v>955</v>
      </c>
      <c r="J762" s="254" t="s">
        <v>956</v>
      </c>
      <c r="K762" s="324">
        <f t="shared" si="126"/>
        <v>200000</v>
      </c>
      <c r="L762" s="324">
        <f t="shared" si="126"/>
        <v>0</v>
      </c>
      <c r="M762" s="325">
        <f>AVERAGE(L762/K762)*100</f>
        <v>0</v>
      </c>
      <c r="N762" s="357"/>
      <c r="O762" s="358"/>
      <c r="P762" s="358"/>
      <c r="Q762" s="358"/>
      <c r="R762" s="358"/>
    </row>
    <row r="763" spans="1:18" s="58" customFormat="1" x14ac:dyDescent="0.2">
      <c r="A763" s="257"/>
      <c r="B763" s="257"/>
      <c r="C763" s="257"/>
      <c r="D763" s="257"/>
      <c r="E763" s="257" t="s">
        <v>30</v>
      </c>
      <c r="F763" s="257" t="s">
        <v>30</v>
      </c>
      <c r="G763" s="257" t="s">
        <v>30</v>
      </c>
      <c r="H763" s="258"/>
      <c r="I763" s="259">
        <v>37</v>
      </c>
      <c r="J763" s="261" t="s">
        <v>23</v>
      </c>
      <c r="K763" s="260">
        <f>SUM(K764)</f>
        <v>200000</v>
      </c>
      <c r="L763" s="260">
        <v>0</v>
      </c>
      <c r="M763" s="222">
        <f>AVERAGE(L763/K763)*100</f>
        <v>0</v>
      </c>
      <c r="N763" s="212"/>
      <c r="O763" s="219"/>
      <c r="P763" s="219"/>
      <c r="Q763" s="219"/>
      <c r="R763" s="219"/>
    </row>
    <row r="764" spans="1:18" s="58" customFormat="1" x14ac:dyDescent="0.2">
      <c r="A764" s="257">
        <v>1</v>
      </c>
      <c r="B764" s="257"/>
      <c r="C764" s="257"/>
      <c r="D764" s="257"/>
      <c r="E764" s="257" t="s">
        <v>30</v>
      </c>
      <c r="F764" s="257" t="s">
        <v>30</v>
      </c>
      <c r="G764" s="257" t="s">
        <v>30</v>
      </c>
      <c r="H764" s="258"/>
      <c r="I764" s="259">
        <v>372</v>
      </c>
      <c r="J764" s="261" t="s">
        <v>24</v>
      </c>
      <c r="K764" s="260">
        <v>200000</v>
      </c>
      <c r="L764" s="260">
        <v>0</v>
      </c>
      <c r="M764" s="222">
        <f>AVERAGE(L764/K764)*100</f>
        <v>0</v>
      </c>
      <c r="N764" s="212"/>
      <c r="O764" s="219"/>
      <c r="P764" s="219"/>
      <c r="Q764" s="219"/>
      <c r="R764" s="219"/>
    </row>
    <row r="765" spans="1:18" s="4" customFormat="1" x14ac:dyDescent="0.2">
      <c r="A765" s="209"/>
      <c r="B765" s="209"/>
      <c r="C765" s="209"/>
      <c r="D765" s="209"/>
      <c r="E765" s="209"/>
      <c r="F765" s="209"/>
      <c r="G765" s="209"/>
      <c r="H765" s="114"/>
      <c r="I765" s="263" t="s">
        <v>529</v>
      </c>
      <c r="J765" s="264" t="s">
        <v>530</v>
      </c>
      <c r="K765" s="291"/>
      <c r="L765" s="345">
        <v>0</v>
      </c>
      <c r="M765" s="292"/>
      <c r="N765" s="5"/>
      <c r="O765" s="220"/>
      <c r="P765" s="220"/>
      <c r="Q765" s="220"/>
      <c r="R765" s="220"/>
    </row>
    <row r="766" spans="1:18" s="58" customFormat="1" ht="12.75" customHeight="1" x14ac:dyDescent="0.2">
      <c r="A766" s="268">
        <v>1</v>
      </c>
      <c r="B766" s="268"/>
      <c r="C766" s="268"/>
      <c r="D766" s="268"/>
      <c r="E766" s="268" t="s">
        <v>51</v>
      </c>
      <c r="F766" s="268" t="s">
        <v>51</v>
      </c>
      <c r="G766" s="268" t="s">
        <v>51</v>
      </c>
      <c r="H766" s="269"/>
      <c r="I766" s="269" t="s">
        <v>392</v>
      </c>
      <c r="J766" s="271" t="s">
        <v>425</v>
      </c>
      <c r="K766" s="333">
        <f>SUM(K767+K771)</f>
        <v>85000</v>
      </c>
      <c r="L766" s="333">
        <f t="shared" ref="L766" si="127">SUM(L767+L771)</f>
        <v>34324.449999999997</v>
      </c>
      <c r="M766" s="251">
        <f>AVERAGE(L766/K766)*100</f>
        <v>40.381705882352939</v>
      </c>
      <c r="N766" s="212"/>
      <c r="O766" s="219"/>
      <c r="P766" s="219"/>
      <c r="Q766" s="219"/>
      <c r="R766" s="219"/>
    </row>
    <row r="767" spans="1:18" s="58" customFormat="1" x14ac:dyDescent="0.2">
      <c r="A767" s="288">
        <v>1</v>
      </c>
      <c r="B767" s="288"/>
      <c r="C767" s="288"/>
      <c r="D767" s="288"/>
      <c r="E767" s="288" t="s">
        <v>51</v>
      </c>
      <c r="F767" s="288" t="s">
        <v>51</v>
      </c>
      <c r="G767" s="288" t="s">
        <v>51</v>
      </c>
      <c r="H767" s="289" t="s">
        <v>118</v>
      </c>
      <c r="I767" s="289" t="s">
        <v>426</v>
      </c>
      <c r="J767" s="290" t="s">
        <v>427</v>
      </c>
      <c r="K767" s="324">
        <f t="shared" ref="K767:L767" si="128">SUM(K768)</f>
        <v>70000</v>
      </c>
      <c r="L767" s="324">
        <f t="shared" si="128"/>
        <v>34324.449999999997</v>
      </c>
      <c r="M767" s="325">
        <f>AVERAGE(L767/K767)*100</f>
        <v>49.034928571428566</v>
      </c>
      <c r="N767" s="212"/>
      <c r="O767" s="219"/>
      <c r="P767" s="219"/>
      <c r="Q767" s="219"/>
      <c r="R767" s="219"/>
    </row>
    <row r="768" spans="1:18" s="58" customFormat="1" x14ac:dyDescent="0.2">
      <c r="A768" s="257"/>
      <c r="B768" s="257"/>
      <c r="C768" s="257"/>
      <c r="D768" s="257"/>
      <c r="E768" s="257"/>
      <c r="F768" s="257"/>
      <c r="G768" s="257"/>
      <c r="H768" s="258"/>
      <c r="I768" s="259">
        <v>32</v>
      </c>
      <c r="J768" s="261" t="s">
        <v>13</v>
      </c>
      <c r="K768" s="260">
        <f>SUM(K769)</f>
        <v>70000</v>
      </c>
      <c r="L768" s="260">
        <v>34324.449999999997</v>
      </c>
      <c r="M768" s="222">
        <f>AVERAGE(L768/K768)*100</f>
        <v>49.034928571428566</v>
      </c>
      <c r="N768" s="212"/>
      <c r="O768" s="219"/>
      <c r="P768" s="219"/>
      <c r="Q768" s="219"/>
      <c r="R768" s="219"/>
    </row>
    <row r="769" spans="1:18" s="58" customFormat="1" x14ac:dyDescent="0.2">
      <c r="A769" s="257">
        <v>1</v>
      </c>
      <c r="B769" s="257"/>
      <c r="C769" s="257"/>
      <c r="D769" s="257"/>
      <c r="E769" s="257"/>
      <c r="F769" s="257"/>
      <c r="G769" s="257"/>
      <c r="H769" s="258"/>
      <c r="I769" s="259">
        <v>323</v>
      </c>
      <c r="J769" s="261" t="s">
        <v>16</v>
      </c>
      <c r="K769" s="260">
        <v>70000</v>
      </c>
      <c r="L769" s="260">
        <v>34324.449999999997</v>
      </c>
      <c r="M769" s="222">
        <f>AVERAGE(L769/K769)*100</f>
        <v>49.034928571428566</v>
      </c>
      <c r="N769" s="212"/>
      <c r="O769" s="219"/>
      <c r="P769" s="219"/>
      <c r="Q769" s="219"/>
      <c r="R769" s="219"/>
    </row>
    <row r="770" spans="1:18" s="4" customFormat="1" x14ac:dyDescent="0.2">
      <c r="A770" s="209"/>
      <c r="B770" s="209"/>
      <c r="C770" s="209"/>
      <c r="D770" s="209"/>
      <c r="E770" s="209"/>
      <c r="F770" s="209"/>
      <c r="G770" s="209"/>
      <c r="H770" s="114"/>
      <c r="I770" s="263" t="s">
        <v>474</v>
      </c>
      <c r="J770" s="264" t="s">
        <v>475</v>
      </c>
      <c r="K770" s="291"/>
      <c r="L770" s="291">
        <v>34324.449999999997</v>
      </c>
      <c r="M770" s="292"/>
      <c r="N770" s="5"/>
      <c r="O770" s="220"/>
      <c r="P770" s="220"/>
      <c r="Q770" s="220"/>
      <c r="R770" s="220"/>
    </row>
    <row r="771" spans="1:18" s="58" customFormat="1" x14ac:dyDescent="0.2">
      <c r="A771" s="288">
        <v>1</v>
      </c>
      <c r="B771" s="288"/>
      <c r="C771" s="288"/>
      <c r="D771" s="288"/>
      <c r="E771" s="288"/>
      <c r="F771" s="288"/>
      <c r="G771" s="288"/>
      <c r="H771" s="289" t="s">
        <v>118</v>
      </c>
      <c r="I771" s="289" t="s">
        <v>428</v>
      </c>
      <c r="J771" s="290" t="s">
        <v>429</v>
      </c>
      <c r="K771" s="324">
        <f t="shared" ref="K771:L771" si="129">SUM(K772)</f>
        <v>15000</v>
      </c>
      <c r="L771" s="324">
        <f t="shared" si="129"/>
        <v>0</v>
      </c>
      <c r="M771" s="325">
        <f>AVERAGE(L771/K771)*100</f>
        <v>0</v>
      </c>
      <c r="N771" s="212"/>
      <c r="O771" s="219"/>
      <c r="P771" s="219"/>
      <c r="Q771" s="219"/>
      <c r="R771" s="219"/>
    </row>
    <row r="772" spans="1:18" s="58" customFormat="1" x14ac:dyDescent="0.2">
      <c r="A772" s="257"/>
      <c r="B772" s="257"/>
      <c r="C772" s="257"/>
      <c r="D772" s="257"/>
      <c r="E772" s="257"/>
      <c r="F772" s="257"/>
      <c r="G772" s="257"/>
      <c r="H772" s="258"/>
      <c r="I772" s="259">
        <v>32</v>
      </c>
      <c r="J772" s="261" t="s">
        <v>13</v>
      </c>
      <c r="K772" s="260">
        <f>SUM(K773)</f>
        <v>15000</v>
      </c>
      <c r="L772" s="260">
        <v>0</v>
      </c>
      <c r="M772" s="222">
        <f>AVERAGE(L772/K772)*100</f>
        <v>0</v>
      </c>
      <c r="N772" s="212"/>
      <c r="O772" s="219"/>
      <c r="P772" s="219"/>
      <c r="Q772" s="219"/>
      <c r="R772" s="219"/>
    </row>
    <row r="773" spans="1:18" s="58" customFormat="1" x14ac:dyDescent="0.2">
      <c r="A773" s="257">
        <v>1</v>
      </c>
      <c r="B773" s="257"/>
      <c r="C773" s="257"/>
      <c r="D773" s="257"/>
      <c r="E773" s="257"/>
      <c r="F773" s="257"/>
      <c r="G773" s="257"/>
      <c r="H773" s="258"/>
      <c r="I773" s="259">
        <v>323</v>
      </c>
      <c r="J773" s="261" t="s">
        <v>16</v>
      </c>
      <c r="K773" s="260">
        <v>15000</v>
      </c>
      <c r="L773" s="260">
        <v>0</v>
      </c>
      <c r="M773" s="222">
        <f>AVERAGE(L773/K773)*100</f>
        <v>0</v>
      </c>
      <c r="N773" s="212"/>
      <c r="O773" s="219"/>
      <c r="P773" s="219"/>
      <c r="Q773" s="219"/>
      <c r="R773" s="219"/>
    </row>
    <row r="774" spans="1:18" s="4" customFormat="1" x14ac:dyDescent="0.2">
      <c r="A774" s="209"/>
      <c r="B774" s="209"/>
      <c r="C774" s="209"/>
      <c r="D774" s="209"/>
      <c r="E774" s="209"/>
      <c r="F774" s="209"/>
      <c r="G774" s="209"/>
      <c r="H774" s="114"/>
      <c r="I774" s="263">
        <v>3239</v>
      </c>
      <c r="J774" s="264" t="s">
        <v>451</v>
      </c>
      <c r="K774" s="291"/>
      <c r="L774" s="291">
        <v>0</v>
      </c>
      <c r="M774" s="292"/>
      <c r="N774" s="5"/>
      <c r="O774" s="220"/>
      <c r="P774" s="220"/>
      <c r="Q774" s="220"/>
      <c r="R774" s="220"/>
    </row>
    <row r="775" spans="1:18" s="58" customFormat="1" x14ac:dyDescent="0.2">
      <c r="A775" s="240"/>
      <c r="B775" s="240"/>
      <c r="C775" s="240"/>
      <c r="D775" s="240"/>
      <c r="E775" s="240"/>
      <c r="F775" s="240"/>
      <c r="G775" s="241"/>
      <c r="H775" s="242" t="s">
        <v>332</v>
      </c>
      <c r="I775" s="243"/>
      <c r="J775" s="243"/>
      <c r="K775" s="297">
        <f>SUM(K777)</f>
        <v>450000</v>
      </c>
      <c r="L775" s="297">
        <f t="shared" ref="L775" si="130">SUM(L777)</f>
        <v>20000</v>
      </c>
      <c r="M775" s="245">
        <f t="shared" ref="M775:M780" si="131">AVERAGE(L775/K775)*100</f>
        <v>4.4444444444444446</v>
      </c>
      <c r="N775" s="212"/>
      <c r="O775" s="219"/>
      <c r="P775" s="219"/>
      <c r="Q775" s="219"/>
      <c r="R775" s="219"/>
    </row>
    <row r="776" spans="1:18" s="58" customFormat="1" x14ac:dyDescent="0.2">
      <c r="A776" s="240"/>
      <c r="B776" s="240"/>
      <c r="C776" s="240"/>
      <c r="D776" s="240"/>
      <c r="E776" s="240"/>
      <c r="F776" s="240"/>
      <c r="G776" s="240"/>
      <c r="H776" s="241" t="s">
        <v>106</v>
      </c>
      <c r="I776" s="242" t="s">
        <v>218</v>
      </c>
      <c r="J776" s="243"/>
      <c r="K776" s="244">
        <f>SUM(K778+K782+K786)</f>
        <v>450000</v>
      </c>
      <c r="L776" s="244">
        <f>SUM(L778+L782+L786)</f>
        <v>20000</v>
      </c>
      <c r="M776" s="245">
        <f t="shared" si="131"/>
        <v>4.4444444444444446</v>
      </c>
      <c r="N776" s="212"/>
      <c r="O776" s="219"/>
      <c r="P776" s="219"/>
      <c r="Q776" s="219"/>
      <c r="R776" s="219"/>
    </row>
    <row r="777" spans="1:18" s="58" customFormat="1" x14ac:dyDescent="0.2">
      <c r="A777" s="268">
        <v>1</v>
      </c>
      <c r="B777" s="268"/>
      <c r="C777" s="268"/>
      <c r="D777" s="268"/>
      <c r="E777" s="268" t="s">
        <v>51</v>
      </c>
      <c r="F777" s="268" t="s">
        <v>51</v>
      </c>
      <c r="G777" s="268" t="s">
        <v>51</v>
      </c>
      <c r="H777" s="269"/>
      <c r="I777" s="269" t="s">
        <v>333</v>
      </c>
      <c r="J777" s="271" t="s">
        <v>334</v>
      </c>
      <c r="K777" s="272">
        <f>SUM(K778+K782+K786)</f>
        <v>450000</v>
      </c>
      <c r="L777" s="272">
        <f>SUM(L778+L782+L786)</f>
        <v>20000</v>
      </c>
      <c r="M777" s="251">
        <f t="shared" si="131"/>
        <v>4.4444444444444446</v>
      </c>
      <c r="N777" s="212"/>
      <c r="O777" s="219"/>
      <c r="P777" s="219"/>
      <c r="Q777" s="219"/>
      <c r="R777" s="219"/>
    </row>
    <row r="778" spans="1:18" s="58" customFormat="1" x14ac:dyDescent="0.2">
      <c r="A778" s="252">
        <v>1</v>
      </c>
      <c r="B778" s="252"/>
      <c r="C778" s="252"/>
      <c r="D778" s="252"/>
      <c r="E778" s="252" t="s">
        <v>51</v>
      </c>
      <c r="F778" s="252" t="s">
        <v>51</v>
      </c>
      <c r="G778" s="252" t="s">
        <v>51</v>
      </c>
      <c r="H778" s="253" t="s">
        <v>408</v>
      </c>
      <c r="I778" s="253" t="s">
        <v>335</v>
      </c>
      <c r="J778" s="254" t="s">
        <v>336</v>
      </c>
      <c r="K778" s="255">
        <f t="shared" ref="K778:L778" si="132">SUM(K779)</f>
        <v>400000</v>
      </c>
      <c r="L778" s="255">
        <f t="shared" si="132"/>
        <v>0</v>
      </c>
      <c r="M778" s="256">
        <f t="shared" si="131"/>
        <v>0</v>
      </c>
      <c r="N778" s="212"/>
      <c r="O778" s="219"/>
      <c r="P778" s="219"/>
      <c r="Q778" s="219"/>
      <c r="R778" s="219"/>
    </row>
    <row r="779" spans="1:18" s="58" customFormat="1" x14ac:dyDescent="0.2">
      <c r="A779" s="257"/>
      <c r="B779" s="257"/>
      <c r="C779" s="257"/>
      <c r="D779" s="257"/>
      <c r="E779" s="257" t="s">
        <v>30</v>
      </c>
      <c r="F779" s="257" t="s">
        <v>30</v>
      </c>
      <c r="G779" s="257" t="s">
        <v>30</v>
      </c>
      <c r="H779" s="258"/>
      <c r="I779" s="259">
        <v>38</v>
      </c>
      <c r="J779" s="261" t="s">
        <v>25</v>
      </c>
      <c r="K779" s="260">
        <f>SUM(K780)</f>
        <v>400000</v>
      </c>
      <c r="L779" s="260">
        <v>0</v>
      </c>
      <c r="M779" s="222">
        <f t="shared" si="131"/>
        <v>0</v>
      </c>
      <c r="N779" s="212"/>
      <c r="O779" s="219"/>
      <c r="P779" s="219"/>
      <c r="Q779" s="219"/>
      <c r="R779" s="219"/>
    </row>
    <row r="780" spans="1:18" s="58" customFormat="1" x14ac:dyDescent="0.2">
      <c r="A780" s="257">
        <v>1</v>
      </c>
      <c r="B780" s="257"/>
      <c r="C780" s="257"/>
      <c r="D780" s="257"/>
      <c r="E780" s="257" t="s">
        <v>30</v>
      </c>
      <c r="F780" s="257" t="s">
        <v>30</v>
      </c>
      <c r="G780" s="257" t="s">
        <v>30</v>
      </c>
      <c r="H780" s="258"/>
      <c r="I780" s="259">
        <v>381</v>
      </c>
      <c r="J780" s="261" t="s">
        <v>26</v>
      </c>
      <c r="K780" s="260">
        <v>400000</v>
      </c>
      <c r="L780" s="260">
        <v>0</v>
      </c>
      <c r="M780" s="222">
        <f t="shared" si="131"/>
        <v>0</v>
      </c>
      <c r="N780" s="212"/>
      <c r="O780" s="219"/>
      <c r="P780" s="219"/>
      <c r="Q780" s="219"/>
      <c r="R780" s="219"/>
    </row>
    <row r="781" spans="1:18" s="4" customFormat="1" x14ac:dyDescent="0.2">
      <c r="A781" s="209"/>
      <c r="B781" s="209"/>
      <c r="C781" s="209"/>
      <c r="D781" s="209"/>
      <c r="E781" s="209"/>
      <c r="F781" s="209"/>
      <c r="G781" s="209"/>
      <c r="H781" s="114"/>
      <c r="I781" s="263" t="s">
        <v>436</v>
      </c>
      <c r="J781" s="264" t="s">
        <v>437</v>
      </c>
      <c r="K781" s="291"/>
      <c r="L781" s="291">
        <v>0</v>
      </c>
      <c r="M781" s="220"/>
      <c r="N781" s="5"/>
      <c r="O781" s="220"/>
      <c r="P781" s="220"/>
      <c r="Q781" s="220"/>
      <c r="R781" s="220"/>
    </row>
    <row r="782" spans="1:18" s="58" customFormat="1" x14ac:dyDescent="0.2">
      <c r="A782" s="288">
        <v>1</v>
      </c>
      <c r="B782" s="288"/>
      <c r="C782" s="288"/>
      <c r="D782" s="288"/>
      <c r="E782" s="288" t="s">
        <v>51</v>
      </c>
      <c r="F782" s="288" t="s">
        <v>51</v>
      </c>
      <c r="G782" s="288" t="s">
        <v>51</v>
      </c>
      <c r="H782" s="289" t="s">
        <v>408</v>
      </c>
      <c r="I782" s="253" t="s">
        <v>881</v>
      </c>
      <c r="J782" s="254" t="s">
        <v>882</v>
      </c>
      <c r="K782" s="324">
        <f t="shared" ref="K782:L782" si="133">SUM(K783)</f>
        <v>50000</v>
      </c>
      <c r="L782" s="324">
        <f t="shared" si="133"/>
        <v>0</v>
      </c>
      <c r="M782" s="325">
        <f>AVERAGE(L782/K782)*100</f>
        <v>0</v>
      </c>
      <c r="N782" s="212"/>
      <c r="O782" s="219"/>
      <c r="P782" s="219"/>
      <c r="Q782" s="219"/>
      <c r="R782" s="219"/>
    </row>
    <row r="783" spans="1:18" s="58" customFormat="1" x14ac:dyDescent="0.2">
      <c r="A783" s="257"/>
      <c r="B783" s="257"/>
      <c r="C783" s="257"/>
      <c r="D783" s="257"/>
      <c r="E783" s="257" t="s">
        <v>30</v>
      </c>
      <c r="F783" s="257" t="s">
        <v>30</v>
      </c>
      <c r="G783" s="257" t="s">
        <v>30</v>
      </c>
      <c r="H783" s="258"/>
      <c r="I783" s="259">
        <v>38</v>
      </c>
      <c r="J783" s="261" t="s">
        <v>25</v>
      </c>
      <c r="K783" s="260">
        <f>SUM(K784)</f>
        <v>50000</v>
      </c>
      <c r="L783" s="260">
        <v>0</v>
      </c>
      <c r="M783" s="222">
        <f>AVERAGE(L783/K783)*100</f>
        <v>0</v>
      </c>
      <c r="N783" s="212"/>
      <c r="O783" s="219"/>
      <c r="P783" s="219"/>
      <c r="Q783" s="219"/>
      <c r="R783" s="219"/>
    </row>
    <row r="784" spans="1:18" s="58" customFormat="1" x14ac:dyDescent="0.2">
      <c r="A784" s="257">
        <v>1</v>
      </c>
      <c r="B784" s="257"/>
      <c r="C784" s="257"/>
      <c r="D784" s="257"/>
      <c r="E784" s="257" t="s">
        <v>30</v>
      </c>
      <c r="F784" s="257" t="s">
        <v>30</v>
      </c>
      <c r="G784" s="257" t="s">
        <v>30</v>
      </c>
      <c r="H784" s="258"/>
      <c r="I784" s="259">
        <v>381</v>
      </c>
      <c r="J784" s="261" t="s">
        <v>26</v>
      </c>
      <c r="K784" s="260">
        <v>50000</v>
      </c>
      <c r="L784" s="260">
        <v>0</v>
      </c>
      <c r="M784" s="222">
        <f>AVERAGE(L784/K784)*100</f>
        <v>0</v>
      </c>
      <c r="N784" s="212"/>
      <c r="O784" s="219"/>
      <c r="P784" s="219"/>
      <c r="Q784" s="219"/>
      <c r="R784" s="219"/>
    </row>
    <row r="785" spans="1:18" s="4" customFormat="1" x14ac:dyDescent="0.2">
      <c r="A785" s="209"/>
      <c r="B785" s="209"/>
      <c r="C785" s="209"/>
      <c r="D785" s="209"/>
      <c r="E785" s="209"/>
      <c r="F785" s="209"/>
      <c r="G785" s="209"/>
      <c r="H785" s="114"/>
      <c r="I785" s="263" t="s">
        <v>436</v>
      </c>
      <c r="J785" s="264" t="s">
        <v>437</v>
      </c>
      <c r="K785" s="291"/>
      <c r="L785" s="291">
        <v>0</v>
      </c>
      <c r="M785" s="220"/>
      <c r="N785" s="5"/>
      <c r="O785" s="220"/>
      <c r="P785" s="220"/>
      <c r="Q785" s="220"/>
      <c r="R785" s="220"/>
    </row>
    <row r="786" spans="1:18" s="4" customFormat="1" x14ac:dyDescent="0.2">
      <c r="A786" s="288">
        <v>1</v>
      </c>
      <c r="B786" s="288"/>
      <c r="C786" s="288"/>
      <c r="D786" s="288"/>
      <c r="E786" s="288" t="s">
        <v>51</v>
      </c>
      <c r="F786" s="288" t="s">
        <v>51</v>
      </c>
      <c r="G786" s="288" t="s">
        <v>51</v>
      </c>
      <c r="H786" s="289" t="s">
        <v>408</v>
      </c>
      <c r="I786" s="253" t="s">
        <v>962</v>
      </c>
      <c r="J786" s="254" t="s">
        <v>963</v>
      </c>
      <c r="K786" s="324">
        <f t="shared" ref="K786:L786" si="134">SUM(K787)</f>
        <v>0</v>
      </c>
      <c r="L786" s="324">
        <f t="shared" si="134"/>
        <v>20000</v>
      </c>
      <c r="M786" s="325">
        <v>0</v>
      </c>
      <c r="N786" s="5"/>
      <c r="O786" s="220"/>
      <c r="P786" s="220"/>
      <c r="Q786" s="220"/>
      <c r="R786" s="220"/>
    </row>
    <row r="787" spans="1:18" s="4" customFormat="1" x14ac:dyDescent="0.2">
      <c r="A787" s="257"/>
      <c r="B787" s="257"/>
      <c r="C787" s="257"/>
      <c r="D787" s="257"/>
      <c r="E787" s="257" t="s">
        <v>30</v>
      </c>
      <c r="F787" s="257" t="s">
        <v>30</v>
      </c>
      <c r="G787" s="257" t="s">
        <v>30</v>
      </c>
      <c r="H787" s="258"/>
      <c r="I787" s="259">
        <v>32</v>
      </c>
      <c r="J787" s="261" t="s">
        <v>13</v>
      </c>
      <c r="K787" s="260">
        <v>0</v>
      </c>
      <c r="L787" s="260">
        <v>20000</v>
      </c>
      <c r="M787" s="222">
        <v>0</v>
      </c>
      <c r="N787" s="5"/>
      <c r="O787" s="220"/>
      <c r="P787" s="220"/>
      <c r="Q787" s="220"/>
      <c r="R787" s="220"/>
    </row>
    <row r="788" spans="1:18" s="4" customFormat="1" x14ac:dyDescent="0.2">
      <c r="A788" s="257">
        <v>1</v>
      </c>
      <c r="B788" s="257"/>
      <c r="C788" s="257"/>
      <c r="D788" s="257"/>
      <c r="E788" s="257" t="s">
        <v>30</v>
      </c>
      <c r="F788" s="257" t="s">
        <v>30</v>
      </c>
      <c r="G788" s="257" t="s">
        <v>30</v>
      </c>
      <c r="H788" s="258"/>
      <c r="I788" s="259">
        <v>323</v>
      </c>
      <c r="J788" s="261" t="s">
        <v>16</v>
      </c>
      <c r="K788" s="260">
        <v>0</v>
      </c>
      <c r="L788" s="260">
        <v>20000</v>
      </c>
      <c r="M788" s="222">
        <v>0</v>
      </c>
      <c r="N788" s="5"/>
      <c r="O788" s="220"/>
      <c r="P788" s="220"/>
      <c r="Q788" s="220"/>
      <c r="R788" s="220"/>
    </row>
    <row r="789" spans="1:18" s="4" customFormat="1" x14ac:dyDescent="0.2">
      <c r="A789" s="209"/>
      <c r="B789" s="209"/>
      <c r="C789" s="209"/>
      <c r="D789" s="209"/>
      <c r="E789" s="209"/>
      <c r="F789" s="209"/>
      <c r="G789" s="209"/>
      <c r="H789" s="114"/>
      <c r="I789" s="263">
        <v>3239</v>
      </c>
      <c r="J789" s="264" t="s">
        <v>678</v>
      </c>
      <c r="K789" s="349"/>
      <c r="L789" s="291">
        <v>20000</v>
      </c>
      <c r="M789" s="220"/>
      <c r="N789" s="5"/>
      <c r="O789" s="220"/>
      <c r="P789" s="220"/>
      <c r="Q789" s="220"/>
      <c r="R789" s="220"/>
    </row>
    <row r="790" spans="1:18" s="4" customFormat="1" x14ac:dyDescent="0.2">
      <c r="A790" s="209"/>
      <c r="B790" s="209"/>
      <c r="C790" s="209"/>
      <c r="D790" s="209"/>
      <c r="E790" s="209"/>
      <c r="F790" s="209"/>
      <c r="G790" s="209"/>
      <c r="H790" s="114"/>
      <c r="I790" s="263"/>
      <c r="J790" s="264"/>
      <c r="K790" s="349"/>
      <c r="L790" s="291"/>
      <c r="M790" s="220"/>
      <c r="N790" s="5"/>
      <c r="O790" s="220"/>
      <c r="P790" s="220"/>
      <c r="Q790" s="220"/>
      <c r="R790" s="220"/>
    </row>
    <row r="791" spans="1:18" x14ac:dyDescent="0.2">
      <c r="A791" s="100"/>
      <c r="B791" s="100"/>
      <c r="C791" s="100"/>
      <c r="D791" s="100"/>
      <c r="E791" s="100"/>
      <c r="F791" s="100"/>
      <c r="G791" s="100"/>
    </row>
    <row r="792" spans="1:18" x14ac:dyDescent="0.2">
      <c r="A792" s="101"/>
      <c r="B792" s="101"/>
      <c r="C792" s="101"/>
      <c r="D792" s="101"/>
      <c r="E792" s="101"/>
      <c r="F792" s="101"/>
      <c r="G792" s="101"/>
      <c r="H792" s="101"/>
      <c r="I792" s="3"/>
      <c r="J792" s="66"/>
      <c r="K792" s="66" t="s">
        <v>0</v>
      </c>
      <c r="L792" s="111" t="s">
        <v>891</v>
      </c>
      <c r="M792" s="66" t="s">
        <v>1</v>
      </c>
    </row>
    <row r="793" spans="1:18" x14ac:dyDescent="0.2">
      <c r="A793" s="101"/>
      <c r="B793" s="101"/>
      <c r="C793" s="101"/>
      <c r="D793" s="101"/>
      <c r="E793" s="101"/>
      <c r="F793" s="101"/>
      <c r="G793" s="101"/>
      <c r="H793" s="101"/>
      <c r="I793" s="3"/>
      <c r="J793" s="66"/>
      <c r="K793" s="66">
        <v>1</v>
      </c>
      <c r="L793" s="116">
        <v>2</v>
      </c>
      <c r="M793" s="350" t="s">
        <v>820</v>
      </c>
    </row>
    <row r="794" spans="1:18" x14ac:dyDescent="0.2">
      <c r="I794" s="90"/>
    </row>
    <row r="795" spans="1:18" x14ac:dyDescent="0.2">
      <c r="A795" s="87"/>
      <c r="B795" s="87"/>
      <c r="C795" s="87"/>
      <c r="D795" s="87"/>
      <c r="E795" s="87"/>
      <c r="F795" s="87"/>
      <c r="G795" s="87"/>
      <c r="H795" s="87"/>
      <c r="I795" s="87"/>
      <c r="J795" s="2" t="s">
        <v>396</v>
      </c>
      <c r="K795" s="112">
        <f>SUM(K10+K41+K74+K123+K255+K394)</f>
        <v>7600000</v>
      </c>
      <c r="L795" s="112">
        <f>SUM(L10+L41+L74+L123+L255+L394)</f>
        <v>2754363.1499999994</v>
      </c>
      <c r="M795" s="107">
        <f>AVERAGE(L795/K795)*100</f>
        <v>36.241620394736834</v>
      </c>
    </row>
    <row r="796" spans="1:18" s="89" customFormat="1" x14ac:dyDescent="0.2">
      <c r="A796" s="87"/>
      <c r="B796" s="87"/>
      <c r="C796" s="87"/>
      <c r="D796" s="87"/>
      <c r="E796" s="87"/>
      <c r="F796" s="87"/>
      <c r="G796" s="87"/>
      <c r="H796" s="87"/>
      <c r="I796" s="87"/>
      <c r="J796" s="2" t="s">
        <v>123</v>
      </c>
      <c r="K796" s="112">
        <v>0</v>
      </c>
      <c r="L796" s="112">
        <v>0</v>
      </c>
      <c r="M796" s="107">
        <v>0</v>
      </c>
      <c r="N796" s="351"/>
      <c r="O796" s="352"/>
      <c r="P796" s="351"/>
      <c r="Q796" s="351"/>
      <c r="R796" s="351"/>
    </row>
    <row r="797" spans="1:18" s="89" customFormat="1" x14ac:dyDescent="0.2">
      <c r="A797" s="87"/>
      <c r="B797" s="87"/>
      <c r="C797" s="87"/>
      <c r="D797" s="87"/>
      <c r="E797" s="87"/>
      <c r="F797" s="87"/>
      <c r="G797" s="87"/>
      <c r="H797" s="87"/>
      <c r="I797" s="87"/>
      <c r="J797" s="2" t="s">
        <v>64</v>
      </c>
      <c r="K797" s="112">
        <f>SUM(K661)</f>
        <v>2249250</v>
      </c>
      <c r="L797" s="112">
        <f>SUM(L661)</f>
        <v>702290.30999999994</v>
      </c>
      <c r="M797" s="107">
        <f t="shared" ref="M797:M805" si="135">AVERAGE(L797/K797)*100</f>
        <v>31.22331043681227</v>
      </c>
      <c r="N797" s="351"/>
      <c r="O797" s="352"/>
      <c r="P797" s="351"/>
      <c r="Q797" s="351"/>
      <c r="R797" s="351"/>
    </row>
    <row r="798" spans="1:18" s="89" customFormat="1" x14ac:dyDescent="0.2">
      <c r="A798" s="87"/>
      <c r="B798" s="87"/>
      <c r="C798" s="87"/>
      <c r="D798" s="87"/>
      <c r="E798" s="87"/>
      <c r="F798" s="87"/>
      <c r="G798" s="87"/>
      <c r="H798" s="87"/>
      <c r="I798" s="87"/>
      <c r="J798" s="2" t="s">
        <v>68</v>
      </c>
      <c r="K798" s="112">
        <f>SUM(K256+K395+K432+K695)</f>
        <v>6135000</v>
      </c>
      <c r="L798" s="112">
        <f>SUM(L256+L395+L432+L695)</f>
        <v>1462935.58</v>
      </c>
      <c r="M798" s="107">
        <f t="shared" si="135"/>
        <v>23.845730725346375</v>
      </c>
      <c r="N798" s="351"/>
      <c r="O798" s="352"/>
      <c r="P798" s="351"/>
      <c r="Q798" s="351"/>
      <c r="R798" s="351"/>
    </row>
    <row r="799" spans="1:18" s="89" customFormat="1" x14ac:dyDescent="0.2">
      <c r="A799" s="87"/>
      <c r="B799" s="87"/>
      <c r="C799" s="87"/>
      <c r="D799" s="87"/>
      <c r="E799" s="87"/>
      <c r="F799" s="87"/>
      <c r="G799" s="87"/>
      <c r="H799" s="87"/>
      <c r="I799" s="87"/>
      <c r="J799" s="2" t="s">
        <v>86</v>
      </c>
      <c r="K799" s="112">
        <f>SUM(K124)</f>
        <v>900000</v>
      </c>
      <c r="L799" s="112">
        <f>SUM(L124)</f>
        <v>270726.28000000003</v>
      </c>
      <c r="M799" s="107">
        <f t="shared" si="135"/>
        <v>30.080697777777782</v>
      </c>
      <c r="N799" s="351"/>
      <c r="O799" s="352"/>
      <c r="P799" s="351"/>
      <c r="Q799" s="351"/>
      <c r="R799" s="351"/>
    </row>
    <row r="800" spans="1:18" s="89" customFormat="1" x14ac:dyDescent="0.2">
      <c r="A800" s="87"/>
      <c r="B800" s="87"/>
      <c r="C800" s="87"/>
      <c r="D800" s="87"/>
      <c r="E800" s="87"/>
      <c r="F800" s="87"/>
      <c r="G800" s="87"/>
      <c r="H800" s="87"/>
      <c r="I800" s="87"/>
      <c r="J800" s="2" t="s">
        <v>73</v>
      </c>
      <c r="K800" s="112">
        <f>SUM(K125+K257+K662)</f>
        <v>8150000</v>
      </c>
      <c r="L800" s="112">
        <f>SUM(L125+L257+L662)</f>
        <v>2060893.04</v>
      </c>
      <c r="M800" s="107">
        <f t="shared" si="135"/>
        <v>25.287031165644176</v>
      </c>
      <c r="N800" s="351"/>
      <c r="O800" s="352"/>
      <c r="P800" s="351"/>
      <c r="Q800" s="351"/>
      <c r="R800" s="351"/>
    </row>
    <row r="801" spans="1:18" s="89" customFormat="1" x14ac:dyDescent="0.2">
      <c r="A801" s="87"/>
      <c r="B801" s="87"/>
      <c r="C801" s="87"/>
      <c r="D801" s="87"/>
      <c r="E801" s="87"/>
      <c r="F801" s="87"/>
      <c r="G801" s="87"/>
      <c r="H801" s="87"/>
      <c r="I801" s="87"/>
      <c r="J801" s="2" t="s">
        <v>102</v>
      </c>
      <c r="K801" s="112">
        <f>SUM(K654)</f>
        <v>20000</v>
      </c>
      <c r="L801" s="112">
        <f>SUM(L654)</f>
        <v>1314.39</v>
      </c>
      <c r="M801" s="107">
        <f t="shared" si="135"/>
        <v>6.5719500000000002</v>
      </c>
      <c r="N801" s="351"/>
      <c r="O801" s="352"/>
      <c r="P801" s="351"/>
      <c r="Q801" s="351"/>
      <c r="R801" s="351"/>
    </row>
    <row r="802" spans="1:18" s="89" customFormat="1" x14ac:dyDescent="0.2">
      <c r="A802" s="87"/>
      <c r="B802" s="87"/>
      <c r="C802" s="87"/>
      <c r="D802" s="87"/>
      <c r="E802" s="87"/>
      <c r="F802" s="87"/>
      <c r="G802" s="87"/>
      <c r="H802" s="87"/>
      <c r="I802" s="87"/>
      <c r="J802" s="2" t="s">
        <v>107</v>
      </c>
      <c r="K802" s="112">
        <f>SUM(K11+K42+K433+K525+K776)</f>
        <v>4580000</v>
      </c>
      <c r="L802" s="112">
        <f>SUM(L11+L42+L433+L525+L776)</f>
        <v>1169116.02</v>
      </c>
      <c r="M802" s="107">
        <f t="shared" si="135"/>
        <v>25.526550655021836</v>
      </c>
      <c r="N802" s="351"/>
      <c r="O802" s="352"/>
      <c r="P802" s="351"/>
      <c r="Q802" s="351"/>
      <c r="R802" s="351"/>
    </row>
    <row r="803" spans="1:18" s="89" customFormat="1" x14ac:dyDescent="0.2">
      <c r="A803" s="87"/>
      <c r="B803" s="87"/>
      <c r="C803" s="87"/>
      <c r="D803" s="87"/>
      <c r="E803" s="87"/>
      <c r="F803" s="87"/>
      <c r="G803" s="87"/>
      <c r="H803" s="87"/>
      <c r="I803" s="87"/>
      <c r="J803" s="2" t="s">
        <v>92</v>
      </c>
      <c r="K803" s="112">
        <f>SUM(K575)</f>
        <v>5229650</v>
      </c>
      <c r="L803" s="112">
        <f>SUM(L575)</f>
        <v>2235495.02</v>
      </c>
      <c r="M803" s="107">
        <f t="shared" si="135"/>
        <v>42.746551298844096</v>
      </c>
      <c r="N803" s="351"/>
      <c r="O803" s="352"/>
      <c r="P803" s="351"/>
      <c r="Q803" s="351"/>
      <c r="R803" s="351"/>
    </row>
    <row r="804" spans="1:18" s="89" customFormat="1" x14ac:dyDescent="0.2">
      <c r="A804" s="87"/>
      <c r="B804" s="87"/>
      <c r="C804" s="87"/>
      <c r="D804" s="87"/>
      <c r="E804" s="87"/>
      <c r="F804" s="87"/>
      <c r="G804" s="87"/>
      <c r="H804" s="87"/>
      <c r="I804" s="87"/>
      <c r="J804" s="2" t="s">
        <v>113</v>
      </c>
      <c r="K804" s="112">
        <f>SUM(K618+K694)</f>
        <v>1270000</v>
      </c>
      <c r="L804" s="112">
        <f>SUM(L618+L694)</f>
        <v>347745.77</v>
      </c>
      <c r="M804" s="107">
        <f t="shared" si="135"/>
        <v>27.381556692913389</v>
      </c>
      <c r="N804" s="351"/>
      <c r="O804" s="352"/>
      <c r="P804" s="351"/>
      <c r="Q804" s="351"/>
      <c r="R804" s="351"/>
    </row>
    <row r="805" spans="1:18" s="89" customFormat="1" ht="13.5" x14ac:dyDescent="0.2">
      <c r="A805" s="90"/>
      <c r="B805" s="90"/>
      <c r="C805" s="90"/>
      <c r="D805" s="90"/>
      <c r="E805" s="90"/>
      <c r="F805" s="90"/>
      <c r="G805" s="90"/>
      <c r="H805" s="90"/>
      <c r="I805" s="90"/>
      <c r="J805" s="91"/>
      <c r="K805" s="113">
        <f>SUM(K795:K804)</f>
        <v>36133900</v>
      </c>
      <c r="L805" s="113">
        <f>SUM(L795:L804)</f>
        <v>11004879.559999999</v>
      </c>
      <c r="M805" s="103">
        <f t="shared" si="135"/>
        <v>30.455831117039672</v>
      </c>
      <c r="N805" s="351"/>
      <c r="O805" s="352"/>
      <c r="P805" s="351"/>
      <c r="Q805" s="351"/>
      <c r="R805" s="351"/>
    </row>
    <row r="806" spans="1:18" s="89" customFormat="1" ht="13.5" x14ac:dyDescent="0.2">
      <c r="A806" s="90"/>
      <c r="B806" s="90"/>
      <c r="C806" s="90"/>
      <c r="D806" s="90"/>
      <c r="E806" s="90"/>
      <c r="F806" s="90"/>
      <c r="G806" s="90"/>
      <c r="H806" s="90"/>
      <c r="I806" s="90"/>
      <c r="J806" s="91"/>
      <c r="K806" s="102"/>
      <c r="L806" s="110"/>
      <c r="M806" s="91"/>
      <c r="N806" s="351"/>
      <c r="O806" s="352"/>
      <c r="P806" s="351"/>
      <c r="Q806" s="351"/>
      <c r="R806" s="351"/>
    </row>
    <row r="807" spans="1:18" s="89" customFormat="1" x14ac:dyDescent="0.2">
      <c r="A807" s="90"/>
      <c r="B807" s="90"/>
      <c r="C807" s="90"/>
      <c r="D807" s="90"/>
      <c r="E807" s="90"/>
      <c r="F807" s="90"/>
      <c r="G807" s="90"/>
      <c r="H807" s="91"/>
      <c r="I807" s="104" t="s">
        <v>2</v>
      </c>
      <c r="J807" s="105"/>
      <c r="K807" s="92"/>
      <c r="L807" s="110"/>
      <c r="M807" s="91"/>
      <c r="N807" s="351"/>
      <c r="O807" s="352"/>
      <c r="P807" s="351"/>
      <c r="Q807" s="351"/>
      <c r="R807" s="351"/>
    </row>
    <row r="808" spans="1:18" s="89" customFormat="1" x14ac:dyDescent="0.2">
      <c r="A808" s="91"/>
      <c r="B808" s="91"/>
      <c r="C808" s="91"/>
      <c r="D808" s="91"/>
      <c r="E808" s="90"/>
      <c r="F808" s="90"/>
      <c r="G808" s="90"/>
      <c r="H808" s="91"/>
      <c r="I808" s="108">
        <v>1</v>
      </c>
      <c r="J808" s="88" t="s">
        <v>31</v>
      </c>
      <c r="K808" s="92"/>
      <c r="L808" s="110"/>
      <c r="M808" s="91"/>
      <c r="N808" s="351"/>
      <c r="O808" s="352"/>
      <c r="P808" s="351"/>
      <c r="Q808" s="351"/>
      <c r="R808" s="351"/>
    </row>
    <row r="809" spans="1:18" s="89" customFormat="1" x14ac:dyDescent="0.2">
      <c r="A809" s="106"/>
      <c r="B809" s="106"/>
      <c r="C809" s="106"/>
      <c r="D809" s="106"/>
      <c r="E809" s="90"/>
      <c r="F809" s="90"/>
      <c r="G809" s="90"/>
      <c r="H809" s="91"/>
      <c r="I809" s="108">
        <v>2</v>
      </c>
      <c r="J809" s="88" t="s">
        <v>32</v>
      </c>
      <c r="K809" s="92"/>
      <c r="L809" s="110"/>
      <c r="M809" s="91"/>
      <c r="N809" s="351"/>
      <c r="O809" s="352"/>
      <c r="P809" s="351"/>
      <c r="Q809" s="351"/>
      <c r="R809" s="351"/>
    </row>
    <row r="810" spans="1:18" s="89" customFormat="1" x14ac:dyDescent="0.2">
      <c r="A810" s="106"/>
      <c r="B810" s="106"/>
      <c r="C810" s="106"/>
      <c r="D810" s="106"/>
      <c r="E810" s="90"/>
      <c r="F810" s="90"/>
      <c r="G810" s="90"/>
      <c r="H810" s="91"/>
      <c r="I810" s="108">
        <v>3</v>
      </c>
      <c r="J810" s="88" t="s">
        <v>33</v>
      </c>
      <c r="K810" s="92"/>
      <c r="L810" s="110"/>
      <c r="M810" s="91"/>
      <c r="N810" s="351"/>
      <c r="O810" s="352"/>
      <c r="P810" s="351"/>
      <c r="Q810" s="351"/>
      <c r="R810" s="351"/>
    </row>
    <row r="811" spans="1:18" s="89" customFormat="1" x14ac:dyDescent="0.2">
      <c r="A811" s="106"/>
      <c r="B811" s="106"/>
      <c r="C811" s="106"/>
      <c r="D811" s="106"/>
      <c r="E811" s="90"/>
      <c r="F811" s="90"/>
      <c r="G811" s="90"/>
      <c r="H811" s="91"/>
      <c r="I811" s="108">
        <v>4</v>
      </c>
      <c r="J811" s="88" t="s">
        <v>34</v>
      </c>
      <c r="K811" s="92"/>
      <c r="L811" s="110"/>
      <c r="M811" s="91"/>
      <c r="N811" s="351"/>
      <c r="O811" s="352"/>
      <c r="P811" s="351"/>
      <c r="Q811" s="351"/>
      <c r="R811" s="351"/>
    </row>
    <row r="812" spans="1:18" s="89" customFormat="1" x14ac:dyDescent="0.2">
      <c r="A812" s="106"/>
      <c r="B812" s="106"/>
      <c r="C812" s="106"/>
      <c r="D812" s="106"/>
      <c r="E812" s="90"/>
      <c r="F812" s="90"/>
      <c r="G812" s="90"/>
      <c r="H812" s="91"/>
      <c r="I812" s="108">
        <v>5</v>
      </c>
      <c r="J812" s="88" t="s">
        <v>35</v>
      </c>
      <c r="K812" s="92"/>
      <c r="L812" s="110"/>
      <c r="M812" s="91"/>
      <c r="N812" s="351"/>
      <c r="O812" s="352"/>
      <c r="P812" s="351"/>
      <c r="Q812" s="351"/>
      <c r="R812" s="351"/>
    </row>
    <row r="813" spans="1:18" s="89" customFormat="1" x14ac:dyDescent="0.2">
      <c r="A813" s="106"/>
      <c r="B813" s="106"/>
      <c r="C813" s="106"/>
      <c r="D813" s="106"/>
      <c r="E813" s="90"/>
      <c r="F813" s="90"/>
      <c r="G813" s="90"/>
      <c r="H813" s="91"/>
      <c r="I813" s="108">
        <v>6</v>
      </c>
      <c r="J813" s="88" t="s">
        <v>36</v>
      </c>
      <c r="K813" s="92"/>
      <c r="L813" s="110"/>
      <c r="M813" s="91"/>
      <c r="N813" s="351"/>
      <c r="O813" s="352"/>
      <c r="P813" s="351"/>
      <c r="Q813" s="351"/>
      <c r="R813" s="351"/>
    </row>
    <row r="814" spans="1:18" s="89" customFormat="1" x14ac:dyDescent="0.2">
      <c r="A814" s="106"/>
      <c r="B814" s="106"/>
      <c r="C814" s="106"/>
      <c r="D814" s="106"/>
      <c r="E814" s="90"/>
      <c r="F814" s="90"/>
      <c r="G814" s="90"/>
      <c r="H814" s="91"/>
      <c r="I814" s="108">
        <v>7</v>
      </c>
      <c r="J814" s="88" t="s">
        <v>37</v>
      </c>
      <c r="K814" s="92"/>
      <c r="L814" s="110"/>
      <c r="M814" s="91"/>
      <c r="N814" s="351"/>
      <c r="O814" s="352"/>
      <c r="P814" s="351"/>
      <c r="Q814" s="351"/>
      <c r="R814" s="351"/>
    </row>
  </sheetData>
  <mergeCells count="5">
    <mergeCell ref="A1:M1"/>
    <mergeCell ref="A4:G4"/>
    <mergeCell ref="A5:G5"/>
    <mergeCell ref="H5:H6"/>
    <mergeCell ref="M4:M5"/>
  </mergeCells>
  <pageMargins left="0.19685039370078741" right="0.19685039370078741" top="0.19685039370078741" bottom="0.19685039370078741" header="0.51181102362204722" footer="0.19685039370078741"/>
  <pageSetup paperSize="9" scale="67" fitToHeight="0" orientation="portrait" r:id="rId1"/>
  <headerFooter alignWithMargins="0">
    <oddFooter>&amp;R&amp;P</oddFooter>
  </headerFooter>
  <rowBreaks count="8" manualBreakCount="8">
    <brk id="92" max="12" man="1"/>
    <brk id="183" max="12" man="1"/>
    <brk id="276" max="12" man="1"/>
    <brk id="366" max="12" man="1"/>
    <brk id="457" max="12" man="1"/>
    <brk id="549" max="12" man="1"/>
    <brk id="642" max="12" man="1"/>
    <brk id="73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PRIHODI 1-6-20</vt:lpstr>
      <vt:lpstr>RASHOD 1-6-20</vt:lpstr>
      <vt:lpstr>Račun zaduživanja-financiranja</vt:lpstr>
      <vt:lpstr>VLASTITI IZVORI</vt:lpstr>
      <vt:lpstr>P i P prema izvorima financ. </vt:lpstr>
      <vt:lpstr>R i I prema izvorima financ </vt:lpstr>
      <vt:lpstr>R i I prema funkcijskoj klas.</vt:lpstr>
      <vt:lpstr>Posebni dio  </vt:lpstr>
      <vt:lpstr>'Posebni dio  '!Ispis_naslova</vt:lpstr>
      <vt:lpstr>'P i P prema izvorima financ. '!Podrucje_ispisa</vt:lpstr>
      <vt:lpstr>'Posebni dio  '!Podrucje_ispisa</vt:lpstr>
      <vt:lpstr>'PRIHODI 1-6-20'!Podrucje_ispisa</vt:lpstr>
      <vt:lpstr>'R i I prema funkcijskoj klas.'!Podrucje_ispisa</vt:lpstr>
      <vt:lpstr>'R i I prema izvorima financ '!Podrucje_ispisa</vt:lpstr>
      <vt:lpstr>'VLASTITI IZVORI'!Podrucje_ispisa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sjusup</dc:creator>
  <cp:lastModifiedBy>Marina Županić</cp:lastModifiedBy>
  <cp:lastPrinted>2021-07-29T11:34:48Z</cp:lastPrinted>
  <dcterms:created xsi:type="dcterms:W3CDTF">2017-09-14T13:51:42Z</dcterms:created>
  <dcterms:modified xsi:type="dcterms:W3CDTF">2021-08-13T12:30:44Z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Tablice za priručnik 2018.-2020..xlsx</vt:lpwstr>
  </property>
</Properties>
</file>