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Sheet1" sheetId="1" r:id="rId1"/>
  </sheets>
  <definedNames>
    <definedName name="_xlnm.Print_Area" localSheetId="0">'Sheet1'!$A$1:$H$221</definedName>
  </definedNames>
  <calcPr fullCalcOnLoad="1"/>
</workbook>
</file>

<file path=xl/sharedStrings.xml><?xml version="1.0" encoding="utf-8"?>
<sst xmlns="http://schemas.openxmlformats.org/spreadsheetml/2006/main" count="258" uniqueCount="139">
  <si>
    <t>1.</t>
  </si>
  <si>
    <t>Građevine komunalne infrastrukture koje će se graditi radi uređenja neuređenih dijelova građevinskog područja</t>
  </si>
  <si>
    <t xml:space="preserve">2. </t>
  </si>
  <si>
    <t>Građevine komunalne infrastrukture koje će se graditi u uređenim dijelovima građevinskog područja</t>
  </si>
  <si>
    <t>3.</t>
  </si>
  <si>
    <t>Postojeće građevine komunalne infrastrukture koje će se rekonstruirati</t>
  </si>
  <si>
    <t>projekti</t>
  </si>
  <si>
    <t>građenje</t>
  </si>
  <si>
    <t>stručni nadzor</t>
  </si>
  <si>
    <t>UKUPNO</t>
  </si>
  <si>
    <t>IZVOR FINANCIRANJA</t>
  </si>
  <si>
    <t>2.1.</t>
  </si>
  <si>
    <t>NERAZVRSTANE CESTE</t>
  </si>
  <si>
    <t>1.1.</t>
  </si>
  <si>
    <t>1.2.</t>
  </si>
  <si>
    <t>JAVNE ZELENE POVRŠINE</t>
  </si>
  <si>
    <t>Članak 1.</t>
  </si>
  <si>
    <t>Članak 2.</t>
  </si>
  <si>
    <t>Sadržaj Programa prikazan je u tablici:</t>
  </si>
  <si>
    <t>a)</t>
  </si>
  <si>
    <t>b)</t>
  </si>
  <si>
    <t>c)</t>
  </si>
  <si>
    <t>d)</t>
  </si>
  <si>
    <t>Članak 3.</t>
  </si>
  <si>
    <t>KOMUNALNI DOPRINOS</t>
  </si>
  <si>
    <t>PROGRAM GRAĐENJA KOMUNALNE INFRASTRUKTURE SVEUKUPNO</t>
  </si>
  <si>
    <t>3.1.</t>
  </si>
  <si>
    <t>3.2.</t>
  </si>
  <si>
    <t>3.3.</t>
  </si>
  <si>
    <t>JAVNA RASVJETA</t>
  </si>
  <si>
    <t>OPIS RADNJE/RADOVA</t>
  </si>
  <si>
    <t>otkup zemljišta</t>
  </si>
  <si>
    <t>proračun</t>
  </si>
  <si>
    <t>Proširenje javne rasvjete po mjesnim odborima</t>
  </si>
  <si>
    <t>GRAĐEVINE I UREĐAJI JAVNE NAMJENE</t>
  </si>
  <si>
    <t>Izgradnja zgrade gradske tržnice u Lepoglavi</t>
  </si>
  <si>
    <t>komunalni doprinos</t>
  </si>
  <si>
    <t>sufinanciranje građana</t>
  </si>
  <si>
    <t>JAVNE PROMETNE POVRŠINE NA KOJIMA NIJE DOPUŠTEN PROMET MOTORNIH VOZILA</t>
  </si>
  <si>
    <t>Rekonstrukcija postojećih pješačkih staza uz županijske ceste (po sporazumu o sufinanciranju)</t>
  </si>
  <si>
    <t>Rekonstrukcija nogostupa sjevernog dijela ulice Hrvatskih pavlina u Lepoglavi (od parka-vatrogasnog doma, sve do kraja parkirališta Kaznionice u Lepoglavi, dužine 316,80 m</t>
  </si>
  <si>
    <t>4.</t>
  </si>
  <si>
    <t>Građevine koje će se graditi izvan građevinskog područja</t>
  </si>
  <si>
    <t>4.1.</t>
  </si>
  <si>
    <t>Izgradnja javne rasvjete u Zlogonju (prema naselju Donja Voća)</t>
  </si>
  <si>
    <t>Proširenje groblja u Kamenici</t>
  </si>
  <si>
    <t>proračun:</t>
  </si>
  <si>
    <t>SUFINANCIRANJE GRAĐANA</t>
  </si>
  <si>
    <t>PREDSJEDNIK GRADSKOG VIJEĆA</t>
  </si>
  <si>
    <t>PRORAČUN</t>
  </si>
  <si>
    <t>GROBLJA</t>
  </si>
  <si>
    <t>Rekonstrukcija prometnice u Poduzetničkoj zoni Lepoglava</t>
  </si>
  <si>
    <t>građenje - dionica 6: NC 1-094</t>
  </si>
  <si>
    <t>građenje dionica 7: NC 3-011</t>
  </si>
  <si>
    <t xml:space="preserve">Dionica 1: MO Gornja Višnjica (dionica Zalužje-Hercegi NC 2-048 u dužini 90,00 m)
Dionica 2: MO Kameničko Podgorje (NC 2-036 Jureni) u dužini 45,00 mDionica 3: MO Viletinec-Vulišinec (nerazvrstana cesta NC 1-059 i 3-036 odvojak Šipuši u dužini 43,00 m Dionica 4: MO Gornja Višnjica (Bednjica-Dukarići-općina Bednja NC 3-087 u dužini 40,00m; Dionica 5: MO Lepoglava (Kameni vrh NC 2-018 u dužini 355,0 m; Dionica 6: MO Gornja Višnjica (Bednjica-Glavići/Dukarići NC 1-094) u dužini 40,0 m; Dionica 7: MO Očura (NC 3-011) u dužini 231,0 m; Dionica 8: MO Purga: Mažuranićeva 10, odvojak NC u dužini 45,00 m; Dionica 9: MO Gornja Višnjica (Ves Višnjička-Hudini NC 1-101 u dužini 430,00m) </t>
  </si>
  <si>
    <t>građenje dionica 9: NC 1-101</t>
  </si>
  <si>
    <t>projektna dokumentacija</t>
  </si>
  <si>
    <t>e)</t>
  </si>
  <si>
    <t>f)</t>
  </si>
  <si>
    <t>radovi</t>
  </si>
  <si>
    <t>koordinator II zaštite na radu</t>
  </si>
  <si>
    <t>g)</t>
  </si>
  <si>
    <t xml:space="preserve">Izgradnja nadstrešnice uz grobnu kuću i izgradnja konzolne nadstrešnice </t>
  </si>
  <si>
    <t xml:space="preserve">Rekonstrukcija postojećeg  igrališta u Bednjici </t>
  </si>
  <si>
    <t>Izgradnja javne rasvjete u Žarovnici (od područne škole prema groblju)</t>
  </si>
  <si>
    <t>3.4.</t>
  </si>
  <si>
    <t xml:space="preserve">GROBLJA </t>
  </si>
  <si>
    <t>3.5.</t>
  </si>
  <si>
    <t>Rekonstrukcija javne rasvjete u Kamenici (prema Osnovnoj školi)</t>
  </si>
  <si>
    <t>JAVNA PARKIRALIŠTA</t>
  </si>
  <si>
    <t>Parkiralište groblje Kamenica</t>
  </si>
  <si>
    <t>Rekonstrukcija javne rasvjete u ulici Gorica u naselju Lepoglava</t>
  </si>
  <si>
    <t>Izgradnja fontane u parku kod zgrade gradske uprave</t>
  </si>
  <si>
    <t>4.2.</t>
  </si>
  <si>
    <t>PROCJENA TROŠKOVA GRAĐENJA U 2022.</t>
  </si>
  <si>
    <t>zakup snage EE</t>
  </si>
  <si>
    <t>šumski doprinos</t>
  </si>
  <si>
    <t>građenje - dionica 3: NC 1-059 i 3-036</t>
  </si>
  <si>
    <t xml:space="preserve">građenje-dionica 2: NC 2-036 </t>
  </si>
  <si>
    <t>građenje - dionica 1: NC 2-048</t>
  </si>
  <si>
    <t>građenje-dionica 4: NC 3-087</t>
  </si>
  <si>
    <t>građenje-dionica 5: NC 2-018</t>
  </si>
  <si>
    <t>Sanacija klizišta na dijelu nerazvrstane ceste oznake NC 2-007 naziva Pošnjaci</t>
  </si>
  <si>
    <t>Sanacija klizišta na dijelu nerazvrstane ceste oznake NC 2-018 naziva Kameni Vrh</t>
  </si>
  <si>
    <t xml:space="preserve">građenje </t>
  </si>
  <si>
    <t>Rekonstrukcija nerazvrstane ceste NC 1-054 naziva Kamenički Vrhovec - Faza I</t>
  </si>
  <si>
    <t>Izgradnja mosta Gusinjak preko rijeke Bednje u Lepoglavi - Faza I</t>
  </si>
  <si>
    <t>ŠUMSKI DOPRINOS</t>
  </si>
  <si>
    <t>Hrvoje Kovač</t>
  </si>
  <si>
    <t>Rekonstrukcija nerazvrstanih cesta - prema Programu modernizacije i asfaltiranja nerazvrstanih cesta na području Grada Lepoglave za 2021.g.</t>
  </si>
  <si>
    <t>pomoći APPRRR</t>
  </si>
  <si>
    <t>pomoći-MRRFEU</t>
  </si>
  <si>
    <t>pomoći EU</t>
  </si>
  <si>
    <t>nalaz ovlaštenog inženjera</t>
  </si>
  <si>
    <t>pomoći-EU</t>
  </si>
  <si>
    <t>Sanacija klizišta na dijelu nerazvrstane ceste oznake NC 1-142 Očura (kod kč.br. 16A)</t>
  </si>
  <si>
    <t>POMOĆI - EU</t>
  </si>
  <si>
    <t>POMOĆI - Ministarstvo regionalnoga razvoja i fondova EU (MRRFEU)</t>
  </si>
  <si>
    <t>h)</t>
  </si>
  <si>
    <t>pomoći_MRRFEU</t>
  </si>
  <si>
    <t>K1010 14</t>
  </si>
  <si>
    <t>T1011 01</t>
  </si>
  <si>
    <t>K1011 06</t>
  </si>
  <si>
    <t>K1011 05</t>
  </si>
  <si>
    <t>Snimak izvedenog stanja</t>
  </si>
  <si>
    <t>građenje dionica 8: NC 2-093</t>
  </si>
  <si>
    <t>Usluge upravljanja projektom sanacije klizišta i stručni nadzor</t>
  </si>
  <si>
    <t>Projektantski nadzor za sva 4 klizišta</t>
  </si>
  <si>
    <t>Stručni nadzor za sva 4 klizišta</t>
  </si>
  <si>
    <t>Usluge upravljanja projektom</t>
  </si>
  <si>
    <t>Sanacija klizišta na dijelu nerazvrstane ceste oznake NC 2-027 Murićevec</t>
  </si>
  <si>
    <t>K1014 10</t>
  </si>
  <si>
    <t>K1014 09</t>
  </si>
  <si>
    <t>K1009 01</t>
  </si>
  <si>
    <t>T1010 01</t>
  </si>
  <si>
    <t xml:space="preserve">K1015 </t>
  </si>
  <si>
    <r>
      <t xml:space="preserve">Rekonstrukcija dijela postojeće nerazvrstane ceste  oznake </t>
    </r>
    <r>
      <rPr>
        <b/>
        <sz val="11"/>
        <rFont val="Calibri"/>
        <family val="2"/>
      </rPr>
      <t xml:space="preserve">NC 1-039 naziva Očura </t>
    </r>
  </si>
  <si>
    <t>T1010 15</t>
  </si>
  <si>
    <t>i)</t>
  </si>
  <si>
    <t>K1010 09</t>
  </si>
  <si>
    <t>T1010 10</t>
  </si>
  <si>
    <t>T1024 04</t>
  </si>
  <si>
    <t>K1011 07</t>
  </si>
  <si>
    <t>K1011 08</t>
  </si>
  <si>
    <t>T1012 03</t>
  </si>
  <si>
    <t>K1010 07</t>
  </si>
  <si>
    <t>K1012 01</t>
  </si>
  <si>
    <t>K1012 02</t>
  </si>
  <si>
    <t>K1010 01</t>
  </si>
  <si>
    <t>POMOĆI APPRRR</t>
  </si>
  <si>
    <t>1. IZMJENE I DOPUNE PROGRAMA GRAĐENJA KOMUNALNE INFRASTRUKTURE ZA 2022. GODINU</t>
  </si>
  <si>
    <t>U Programu građenja komunalne infrastrukture za 2022. godinu ("Službeni vjesnik Varaždinske županije broj 114/2021), članak 2. mijenja se i glasi:</t>
  </si>
  <si>
    <t>Ove 1. Izmjene i dopune Programa građenja komunalne infrastrukture za 2022. godinu, stupaju na snagu osmog dana od dana objave u "Službenom vjesniku Varaždinske županije".</t>
  </si>
  <si>
    <t>Obnova Spomen križa i uređenje prostora za urne-groblje Lepoglava</t>
  </si>
  <si>
    <t>Članak2.</t>
  </si>
  <si>
    <t>Članak 3. mijenja se i glasi: U skladu sa sadržajem Programa prikazanim u članku 2. troškovi Programa građenja komunalne infrastrukture za 2022. godinu raspoređuju se na sljedeće izvore financiranja:</t>
  </si>
  <si>
    <t>Na temelju odredbe članka 67. stavak 1. Zakona o komunalnom gospodarstvu ("Narodne novine" broj 68/18, 110/18 i 32/20) i članka 22. Statuta Grada Lepoglave ("Službeni vjesnik Varaždinske županije" broj 64/20 i 18/21), Gradsko vijeće Grada Lepoglave na 12. sjednici održanoj dana 21. 12.2022. godine, donosi</t>
  </si>
  <si>
    <t>REPUBLIKA HRVATSKA
VARAŽDINSKA ŽUPANIJA
GRAD LEPOGLAVA
Antuna Mihanovića 12
42250 Lepoglava</t>
  </si>
  <si>
    <t>Gradsko vijeće
Klasa:400-03/22-01/3 
Urbroj:2186-9-02-22-1
Lepoglava,21.12.2022.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</si>
</sst>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_-* #,##0.0\ _k_n_-;\-* #,##0.0\ _k_n_-;_-* &quot;-&quot;??\ _k_n_-;_-@_-"/>
    <numFmt numFmtId="167" formatCode="#,##0.00_ ;\-#,##0.00\ "/>
    <numFmt numFmtId="168" formatCode="&quot;Da&quot;;&quot;Da&quot;;&quot;Ne&quot;"/>
    <numFmt numFmtId="169" formatCode="&quot;Istinito&quot;;&quot;Istinito&quot;;&quot;Neistinito&quot;"/>
    <numFmt numFmtId="170" formatCode="&quot;Uključeno&quot;;&quot;Uključeno&quot;;&quot;Isključeno&quot;"/>
    <numFmt numFmtId="171" formatCode="[$€-2]\ #,##0.00_);[Red]\([$€-2]\ #,##0.00\)"/>
    <numFmt numFmtId="172" formatCode="&quot;True&quot;;&quot;True&quot;;&quot;False&quot;"/>
    <numFmt numFmtId="173" formatCode="[$¥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8"/>
      <color indexed="10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b/>
      <u val="single"/>
      <sz val="11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8"/>
      <color rgb="FFFF0000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11"/>
      <color rgb="FFFF0000"/>
      <name val="Calibri"/>
      <family val="2"/>
    </font>
    <font>
      <b/>
      <u val="single"/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31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94">
    <xf numFmtId="0" fontId="0" fillId="0" borderId="0" xfId="0" applyFont="1" applyAlignment="1">
      <alignment/>
    </xf>
    <xf numFmtId="0" fontId="0" fillId="0" borderId="0" xfId="0" applyAlignment="1">
      <alignment vertical="top"/>
    </xf>
    <xf numFmtId="166" fontId="0" fillId="0" borderId="0" xfId="59" applyNumberFormat="1" applyFont="1" applyAlignment="1">
      <alignment/>
    </xf>
    <xf numFmtId="165" fontId="0" fillId="0" borderId="0" xfId="59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Alignment="1">
      <alignment horizontal="center" vertical="top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right"/>
    </xf>
    <xf numFmtId="165" fontId="0" fillId="0" borderId="0" xfId="59" applyNumberFormat="1" applyFont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165" fontId="0" fillId="0" borderId="0" xfId="59" applyNumberFormat="1" applyFont="1" applyBorder="1" applyAlignment="1">
      <alignment/>
    </xf>
    <xf numFmtId="0" fontId="0" fillId="0" borderId="0" xfId="0" applyAlignment="1">
      <alignment horizontal="center" wrapText="1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Border="1" applyAlignment="1">
      <alignment/>
    </xf>
    <xf numFmtId="4" fontId="55" fillId="0" borderId="0" xfId="0" applyNumberFormat="1" applyFont="1" applyAlignment="1">
      <alignment/>
    </xf>
    <xf numFmtId="0" fontId="52" fillId="0" borderId="0" xfId="0" applyFont="1" applyAlignment="1">
      <alignment/>
    </xf>
    <xf numFmtId="0" fontId="57" fillId="0" borderId="0" xfId="0" applyFont="1" applyAlignment="1">
      <alignment/>
    </xf>
    <xf numFmtId="0" fontId="0" fillId="0" borderId="0" xfId="0" applyFill="1" applyBorder="1" applyAlignment="1">
      <alignment vertical="top"/>
    </xf>
    <xf numFmtId="0" fontId="58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 wrapText="1"/>
    </xf>
    <xf numFmtId="0" fontId="3" fillId="0" borderId="0" xfId="0" applyFont="1" applyAlignment="1">
      <alignment/>
    </xf>
    <xf numFmtId="0" fontId="24" fillId="0" borderId="0" xfId="0" applyFont="1" applyAlignment="1">
      <alignment/>
    </xf>
    <xf numFmtId="4" fontId="3" fillId="0" borderId="0" xfId="0" applyNumberFormat="1" applyFont="1" applyAlignment="1">
      <alignment/>
    </xf>
    <xf numFmtId="4" fontId="24" fillId="0" borderId="0" xfId="0" applyNumberFormat="1" applyFont="1" applyAlignment="1">
      <alignment horizontal="center"/>
    </xf>
    <xf numFmtId="4" fontId="24" fillId="0" borderId="0" xfId="0" applyNumberFormat="1" applyFont="1" applyAlignment="1">
      <alignment/>
    </xf>
    <xf numFmtId="0" fontId="53" fillId="0" borderId="0" xfId="0" applyFont="1" applyBorder="1" applyAlignment="1">
      <alignment/>
    </xf>
    <xf numFmtId="4" fontId="53" fillId="0" borderId="0" xfId="59" applyNumberFormat="1" applyFont="1" applyBorder="1" applyAlignment="1">
      <alignment/>
    </xf>
    <xf numFmtId="0" fontId="53" fillId="0" borderId="0" xfId="0" applyFont="1" applyBorder="1" applyAlignment="1">
      <alignment horizontal="right"/>
    </xf>
    <xf numFmtId="4" fontId="53" fillId="0" borderId="0" xfId="0" applyNumberFormat="1" applyFont="1" applyBorder="1" applyAlignment="1">
      <alignment horizontal="right"/>
    </xf>
    <xf numFmtId="0" fontId="53" fillId="0" borderId="0" xfId="0" applyFont="1" applyFill="1" applyAlignment="1">
      <alignment vertical="top"/>
    </xf>
    <xf numFmtId="0" fontId="53" fillId="0" borderId="0" xfId="0" applyFont="1" applyFill="1" applyAlignment="1">
      <alignment wrapText="1"/>
    </xf>
    <xf numFmtId="0" fontId="53" fillId="0" borderId="0" xfId="0" applyFont="1" applyFill="1" applyAlignment="1">
      <alignment vertical="top" wrapText="1"/>
    </xf>
    <xf numFmtId="0" fontId="58" fillId="0" borderId="0" xfId="0" applyFont="1" applyFill="1" applyAlignment="1">
      <alignment vertical="top" wrapText="1"/>
    </xf>
    <xf numFmtId="0" fontId="58" fillId="0" borderId="0" xfId="0" applyFont="1" applyFill="1" applyAlignment="1">
      <alignment vertical="top"/>
    </xf>
    <xf numFmtId="0" fontId="53" fillId="0" borderId="0" xfId="0" applyFont="1" applyFill="1" applyBorder="1" applyAlignment="1">
      <alignment vertical="top"/>
    </xf>
    <xf numFmtId="0" fontId="53" fillId="0" borderId="0" xfId="0" applyFont="1" applyFill="1" applyBorder="1" applyAlignment="1">
      <alignment wrapText="1"/>
    </xf>
    <xf numFmtId="167" fontId="53" fillId="0" borderId="0" xfId="0" applyNumberFormat="1" applyFont="1" applyFill="1" applyBorder="1" applyAlignment="1">
      <alignment/>
    </xf>
    <xf numFmtId="0" fontId="53" fillId="0" borderId="0" xfId="0" applyFont="1" applyFill="1" applyAlignment="1">
      <alignment wrapText="1"/>
    </xf>
    <xf numFmtId="4" fontId="58" fillId="0" borderId="0" xfId="0" applyNumberFormat="1" applyFont="1" applyFill="1" applyAlignment="1">
      <alignment vertical="top" wrapText="1"/>
    </xf>
    <xf numFmtId="4" fontId="53" fillId="0" borderId="0" xfId="0" applyNumberFormat="1" applyFont="1" applyFill="1" applyAlignment="1">
      <alignment wrapText="1"/>
    </xf>
    <xf numFmtId="4" fontId="53" fillId="0" borderId="0" xfId="0" applyNumberFormat="1" applyFont="1" applyFill="1" applyAlignment="1">
      <alignment horizontal="center" wrapText="1"/>
    </xf>
    <xf numFmtId="0" fontId="55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 wrapText="1"/>
    </xf>
    <xf numFmtId="0" fontId="24" fillId="0" borderId="0" xfId="0" applyFont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wrapText="1"/>
    </xf>
    <xf numFmtId="0" fontId="24" fillId="0" borderId="0" xfId="0" applyFont="1" applyAlignment="1">
      <alignment/>
    </xf>
    <xf numFmtId="165" fontId="24" fillId="0" borderId="0" xfId="59" applyFont="1" applyAlignment="1">
      <alignment/>
    </xf>
    <xf numFmtId="167" fontId="24" fillId="0" borderId="0" xfId="59" applyNumberFormat="1" applyFont="1" applyAlignment="1">
      <alignment/>
    </xf>
    <xf numFmtId="167" fontId="24" fillId="0" borderId="0" xfId="0" applyNumberFormat="1" applyFont="1" applyAlignment="1">
      <alignment/>
    </xf>
    <xf numFmtId="0" fontId="24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65" fontId="0" fillId="0" borderId="0" xfId="59" applyFont="1" applyBorder="1" applyAlignment="1">
      <alignment/>
    </xf>
    <xf numFmtId="167" fontId="0" fillId="0" borderId="0" xfId="59" applyNumberFormat="1" applyFont="1" applyBorder="1" applyAlignment="1">
      <alignment horizontal="right"/>
    </xf>
    <xf numFmtId="4" fontId="53" fillId="0" borderId="0" xfId="0" applyNumberFormat="1" applyFont="1" applyBorder="1" applyAlignment="1">
      <alignment/>
    </xf>
    <xf numFmtId="4" fontId="53" fillId="0" borderId="0" xfId="0" applyNumberFormat="1" applyFont="1" applyFill="1" applyBorder="1" applyAlignment="1">
      <alignment wrapText="1"/>
    </xf>
    <xf numFmtId="0" fontId="53" fillId="0" borderId="0" xfId="0" applyFont="1" applyFill="1" applyBorder="1" applyAlignment="1">
      <alignment wrapText="1"/>
    </xf>
    <xf numFmtId="4" fontId="53" fillId="0" borderId="0" xfId="0" applyNumberFormat="1" applyFont="1" applyFill="1" applyBorder="1" applyAlignment="1">
      <alignment horizontal="right" wrapText="1"/>
    </xf>
    <xf numFmtId="0" fontId="0" fillId="8" borderId="0" xfId="0" applyFill="1" applyAlignment="1">
      <alignment/>
    </xf>
    <xf numFmtId="4" fontId="0" fillId="8" borderId="0" xfId="0" applyNumberFormat="1" applyFill="1" applyAlignment="1">
      <alignment/>
    </xf>
    <xf numFmtId="0" fontId="59" fillId="8" borderId="0" xfId="0" applyFont="1" applyFill="1" applyAlignment="1">
      <alignment/>
    </xf>
    <xf numFmtId="0" fontId="53" fillId="33" borderId="10" xfId="0" applyFont="1" applyFill="1" applyBorder="1" applyAlignment="1">
      <alignment vertical="top"/>
    </xf>
    <xf numFmtId="4" fontId="53" fillId="33" borderId="11" xfId="0" applyNumberFormat="1" applyFont="1" applyFill="1" applyBorder="1" applyAlignment="1">
      <alignment/>
    </xf>
    <xf numFmtId="167" fontId="53" fillId="33" borderId="11" xfId="0" applyNumberFormat="1" applyFont="1" applyFill="1" applyBorder="1" applyAlignment="1">
      <alignment vertical="top"/>
    </xf>
    <xf numFmtId="0" fontId="27" fillId="0" borderId="12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0" fillId="8" borderId="13" xfId="0" applyFill="1" applyBorder="1" applyAlignment="1">
      <alignment/>
    </xf>
    <xf numFmtId="0" fontId="53" fillId="8" borderId="14" xfId="0" applyFont="1" applyFill="1" applyBorder="1" applyAlignment="1">
      <alignment vertical="top"/>
    </xf>
    <xf numFmtId="0" fontId="0" fillId="8" borderId="15" xfId="0" applyFill="1" applyBorder="1" applyAlignment="1">
      <alignment/>
    </xf>
    <xf numFmtId="0" fontId="53" fillId="8" borderId="16" xfId="0" applyFont="1" applyFill="1" applyBorder="1" applyAlignment="1">
      <alignment vertical="top"/>
    </xf>
    <xf numFmtId="0" fontId="0" fillId="8" borderId="16" xfId="0" applyFill="1" applyBorder="1" applyAlignment="1">
      <alignment/>
    </xf>
    <xf numFmtId="0" fontId="53" fillId="8" borderId="16" xfId="0" applyFont="1" applyFill="1" applyBorder="1" applyAlignment="1">
      <alignment vertical="top" wrapText="1"/>
    </xf>
    <xf numFmtId="0" fontId="58" fillId="8" borderId="16" xfId="0" applyFont="1" applyFill="1" applyBorder="1" applyAlignment="1">
      <alignment vertical="top" wrapText="1"/>
    </xf>
    <xf numFmtId="4" fontId="58" fillId="8" borderId="17" xfId="0" applyNumberFormat="1" applyFont="1" applyFill="1" applyBorder="1" applyAlignment="1">
      <alignment vertical="top" wrapText="1"/>
    </xf>
    <xf numFmtId="0" fontId="27" fillId="0" borderId="18" xfId="0" applyFont="1" applyBorder="1" applyAlignment="1">
      <alignment horizontal="center" vertical="top" wrapText="1"/>
    </xf>
    <xf numFmtId="0" fontId="27" fillId="0" borderId="18" xfId="0" applyFont="1" applyBorder="1" applyAlignment="1">
      <alignment horizontal="center" wrapText="1"/>
    </xf>
    <xf numFmtId="0" fontId="59" fillId="8" borderId="19" xfId="0" applyFont="1" applyFill="1" applyBorder="1" applyAlignment="1">
      <alignment/>
    </xf>
    <xf numFmtId="0" fontId="60" fillId="8" borderId="20" xfId="0" applyFont="1" applyFill="1" applyBorder="1" applyAlignment="1">
      <alignment vertical="top"/>
    </xf>
    <xf numFmtId="0" fontId="59" fillId="8" borderId="20" xfId="0" applyFont="1" applyFill="1" applyBorder="1" applyAlignment="1">
      <alignment/>
    </xf>
    <xf numFmtId="0" fontId="60" fillId="8" borderId="20" xfId="0" applyFont="1" applyFill="1" applyBorder="1" applyAlignment="1">
      <alignment vertical="top" wrapText="1"/>
    </xf>
    <xf numFmtId="0" fontId="61" fillId="8" borderId="20" xfId="0" applyFont="1" applyFill="1" applyBorder="1" applyAlignment="1">
      <alignment vertical="top" wrapText="1"/>
    </xf>
    <xf numFmtId="4" fontId="61" fillId="8" borderId="21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52" fillId="0" borderId="0" xfId="0" applyFont="1" applyBorder="1" applyAlignment="1">
      <alignment/>
    </xf>
    <xf numFmtId="0" fontId="52" fillId="0" borderId="0" xfId="0" applyFont="1" applyAlignment="1">
      <alignment vertical="top"/>
    </xf>
    <xf numFmtId="0" fontId="52" fillId="0" borderId="0" xfId="0" applyFont="1" applyAlignment="1">
      <alignment horizontal="right" vertical="top"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0" fontId="62" fillId="0" borderId="0" xfId="0" applyFont="1" applyBorder="1" applyAlignment="1">
      <alignment/>
    </xf>
    <xf numFmtId="4" fontId="62" fillId="0" borderId="0" xfId="0" applyNumberFormat="1" applyFont="1" applyBorder="1" applyAlignment="1">
      <alignment/>
    </xf>
    <xf numFmtId="0" fontId="62" fillId="0" borderId="0" xfId="0" applyFont="1" applyBorder="1" applyAlignment="1">
      <alignment/>
    </xf>
    <xf numFmtId="4" fontId="62" fillId="0" borderId="0" xfId="0" applyNumberFormat="1" applyFont="1" applyBorder="1" applyAlignment="1">
      <alignment/>
    </xf>
    <xf numFmtId="0" fontId="63" fillId="0" borderId="0" xfId="0" applyFont="1" applyFill="1" applyBorder="1" applyAlignment="1">
      <alignment/>
    </xf>
    <xf numFmtId="0" fontId="62" fillId="0" borderId="0" xfId="0" applyFont="1" applyFill="1" applyBorder="1" applyAlignment="1">
      <alignment wrapText="1"/>
    </xf>
    <xf numFmtId="4" fontId="62" fillId="0" borderId="0" xfId="0" applyNumberFormat="1" applyFont="1" applyFill="1" applyBorder="1" applyAlignment="1">
      <alignment wrapText="1"/>
    </xf>
    <xf numFmtId="4" fontId="62" fillId="0" borderId="0" xfId="0" applyNumberFormat="1" applyFont="1" applyFill="1" applyBorder="1" applyAlignment="1">
      <alignment/>
    </xf>
    <xf numFmtId="4" fontId="62" fillId="0" borderId="0" xfId="59" applyNumberFormat="1" applyFont="1" applyBorder="1" applyAlignment="1">
      <alignment/>
    </xf>
    <xf numFmtId="0" fontId="62" fillId="0" borderId="0" xfId="0" applyFont="1" applyBorder="1" applyAlignment="1">
      <alignment horizontal="right"/>
    </xf>
    <xf numFmtId="4" fontId="62" fillId="0" borderId="0" xfId="0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24" fillId="0" borderId="0" xfId="0" applyFont="1" applyAlignment="1">
      <alignment vertical="top"/>
    </xf>
    <xf numFmtId="0" fontId="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4" fillId="0" borderId="0" xfId="0" applyFont="1" applyFill="1" applyBorder="1" applyAlignment="1">
      <alignment vertical="top"/>
    </xf>
    <xf numFmtId="0" fontId="3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4" fillId="0" borderId="0" xfId="0" applyFont="1" applyBorder="1" applyAlignment="1">
      <alignment/>
    </xf>
    <xf numFmtId="0" fontId="27" fillId="0" borderId="22" xfId="0" applyFont="1" applyBorder="1" applyAlignment="1">
      <alignment horizontal="right"/>
    </xf>
    <xf numFmtId="0" fontId="27" fillId="0" borderId="22" xfId="0" applyFont="1" applyBorder="1" applyAlignment="1">
      <alignment horizontal="right"/>
    </xf>
    <xf numFmtId="0" fontId="24" fillId="0" borderId="0" xfId="0" applyFont="1" applyAlignment="1">
      <alignment horizontal="left"/>
    </xf>
    <xf numFmtId="0" fontId="27" fillId="0" borderId="22" xfId="0" applyFont="1" applyFill="1" applyBorder="1" applyAlignment="1">
      <alignment horizontal="right" wrapText="1"/>
    </xf>
    <xf numFmtId="0" fontId="3" fillId="0" borderId="0" xfId="0" applyFont="1" applyFill="1" applyAlignment="1">
      <alignment wrapText="1"/>
    </xf>
    <xf numFmtId="0" fontId="32" fillId="0" borderId="0" xfId="0" applyFont="1" applyFill="1" applyAlignment="1">
      <alignment vertical="top"/>
    </xf>
    <xf numFmtId="0" fontId="24" fillId="0" borderId="0" xfId="0" applyFont="1" applyAlignment="1">
      <alignment horizontal="left"/>
    </xf>
    <xf numFmtId="4" fontId="62" fillId="0" borderId="0" xfId="0" applyNumberFormat="1" applyFont="1" applyBorder="1" applyAlignment="1">
      <alignment/>
    </xf>
    <xf numFmtId="4" fontId="3" fillId="33" borderId="11" xfId="0" applyNumberFormat="1" applyFont="1" applyFill="1" applyBorder="1" applyAlignment="1">
      <alignment horizontal="right"/>
    </xf>
    <xf numFmtId="4" fontId="3" fillId="0" borderId="0" xfId="59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3" fillId="0" borderId="0" xfId="59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wrapText="1"/>
    </xf>
    <xf numFmtId="4" fontId="3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0" fontId="27" fillId="0" borderId="22" xfId="0" applyFont="1" applyBorder="1" applyAlignment="1">
      <alignment/>
    </xf>
    <xf numFmtId="4" fontId="27" fillId="0" borderId="22" xfId="0" applyNumberFormat="1" applyFont="1" applyBorder="1" applyAlignment="1">
      <alignment/>
    </xf>
    <xf numFmtId="0" fontId="33" fillId="0" borderId="22" xfId="0" applyFont="1" applyBorder="1" applyAlignment="1">
      <alignment/>
    </xf>
    <xf numFmtId="4" fontId="33" fillId="0" borderId="22" xfId="0" applyNumberFormat="1" applyFont="1" applyBorder="1" applyAlignment="1">
      <alignment/>
    </xf>
    <xf numFmtId="4" fontId="33" fillId="0" borderId="22" xfId="0" applyNumberFormat="1" applyFont="1" applyBorder="1" applyAlignment="1">
      <alignment/>
    </xf>
    <xf numFmtId="0" fontId="27" fillId="0" borderId="22" xfId="0" applyFont="1" applyBorder="1" applyAlignment="1">
      <alignment/>
    </xf>
    <xf numFmtId="4" fontId="27" fillId="0" borderId="22" xfId="0" applyNumberFormat="1" applyFont="1" applyBorder="1" applyAlignment="1">
      <alignment horizontal="left"/>
    </xf>
    <xf numFmtId="0" fontId="33" fillId="0" borderId="22" xfId="0" applyFont="1" applyBorder="1" applyAlignment="1">
      <alignment horizontal="left"/>
    </xf>
    <xf numFmtId="4" fontId="27" fillId="0" borderId="22" xfId="0" applyNumberFormat="1" applyFont="1" applyBorder="1" applyAlignment="1">
      <alignment/>
    </xf>
    <xf numFmtId="0" fontId="33" fillId="0" borderId="22" xfId="0" applyFont="1" applyBorder="1" applyAlignment="1">
      <alignment/>
    </xf>
    <xf numFmtId="0" fontId="27" fillId="0" borderId="22" xfId="0" applyFont="1" applyBorder="1" applyAlignment="1">
      <alignment horizontal="left" wrapText="1"/>
    </xf>
    <xf numFmtId="4" fontId="27" fillId="0" borderId="22" xfId="0" applyNumberFormat="1" applyFont="1" applyBorder="1" applyAlignment="1">
      <alignment wrapText="1"/>
    </xf>
    <xf numFmtId="0" fontId="27" fillId="0" borderId="22" xfId="0" applyFont="1" applyFill="1" applyBorder="1" applyAlignment="1">
      <alignment wrapText="1"/>
    </xf>
    <xf numFmtId="4" fontId="27" fillId="0" borderId="22" xfId="0" applyNumberFormat="1" applyFont="1" applyFill="1" applyBorder="1" applyAlignment="1">
      <alignment wrapText="1"/>
    </xf>
    <xf numFmtId="4" fontId="27" fillId="0" borderId="22" xfId="0" applyNumberFormat="1" applyFont="1" applyFill="1" applyBorder="1" applyAlignment="1">
      <alignment/>
    </xf>
    <xf numFmtId="0" fontId="33" fillId="0" borderId="22" xfId="0" applyFont="1" applyFill="1" applyBorder="1" applyAlignment="1">
      <alignment wrapText="1"/>
    </xf>
    <xf numFmtId="4" fontId="33" fillId="0" borderId="22" xfId="0" applyNumberFormat="1" applyFont="1" applyFill="1" applyBorder="1" applyAlignment="1">
      <alignment wrapText="1"/>
    </xf>
    <xf numFmtId="4" fontId="33" fillId="0" borderId="22" xfId="0" applyNumberFormat="1" applyFont="1" applyFill="1" applyBorder="1" applyAlignment="1">
      <alignment/>
    </xf>
    <xf numFmtId="0" fontId="27" fillId="0" borderId="22" xfId="0" applyFont="1" applyFill="1" applyBorder="1" applyAlignment="1">
      <alignment wrapText="1"/>
    </xf>
    <xf numFmtId="4" fontId="27" fillId="0" borderId="22" xfId="0" applyNumberFormat="1" applyFont="1" applyFill="1" applyBorder="1" applyAlignment="1">
      <alignment wrapText="1"/>
    </xf>
    <xf numFmtId="0" fontId="27" fillId="0" borderId="22" xfId="0" applyFont="1" applyFill="1" applyBorder="1" applyAlignment="1">
      <alignment horizontal="right" wrapText="1"/>
    </xf>
    <xf numFmtId="4" fontId="27" fillId="0" borderId="22" xfId="0" applyNumberFormat="1" applyFont="1" applyFill="1" applyBorder="1" applyAlignment="1">
      <alignment/>
    </xf>
    <xf numFmtId="0" fontId="33" fillId="0" borderId="22" xfId="0" applyFont="1" applyFill="1" applyBorder="1" applyAlignment="1">
      <alignment wrapText="1"/>
    </xf>
    <xf numFmtId="4" fontId="33" fillId="0" borderId="22" xfId="0" applyNumberFormat="1" applyFont="1" applyFill="1" applyBorder="1" applyAlignment="1">
      <alignment wrapText="1"/>
    </xf>
    <xf numFmtId="4" fontId="33" fillId="0" borderId="22" xfId="0" applyNumberFormat="1" applyFont="1" applyFill="1" applyBorder="1" applyAlignment="1">
      <alignment/>
    </xf>
    <xf numFmtId="4" fontId="27" fillId="0" borderId="22" xfId="0" applyNumberFormat="1" applyFont="1" applyFill="1" applyBorder="1" applyAlignment="1">
      <alignment horizontal="right"/>
    </xf>
    <xf numFmtId="4" fontId="33" fillId="0" borderId="22" xfId="0" applyNumberFormat="1" applyFont="1" applyFill="1" applyBorder="1" applyAlignment="1">
      <alignment horizontal="right"/>
    </xf>
    <xf numFmtId="4" fontId="27" fillId="0" borderId="22" xfId="59" applyNumberFormat="1" applyFont="1" applyBorder="1" applyAlignment="1">
      <alignment/>
    </xf>
    <xf numFmtId="4" fontId="27" fillId="0" borderId="22" xfId="0" applyNumberFormat="1" applyFont="1" applyBorder="1" applyAlignment="1">
      <alignment horizontal="right"/>
    </xf>
    <xf numFmtId="4" fontId="33" fillId="0" borderId="22" xfId="59" applyNumberFormat="1" applyFont="1" applyBorder="1" applyAlignment="1">
      <alignment/>
    </xf>
    <xf numFmtId="0" fontId="33" fillId="0" borderId="22" xfId="0" applyFont="1" applyBorder="1" applyAlignment="1">
      <alignment horizontal="right"/>
    </xf>
    <xf numFmtId="4" fontId="33" fillId="0" borderId="22" xfId="0" applyNumberFormat="1" applyFont="1" applyBorder="1" applyAlignment="1">
      <alignment horizontal="right"/>
    </xf>
    <xf numFmtId="165" fontId="27" fillId="0" borderId="22" xfId="59" applyNumberFormat="1" applyFont="1" applyBorder="1" applyAlignment="1">
      <alignment/>
    </xf>
    <xf numFmtId="0" fontId="27" fillId="0" borderId="22" xfId="0" applyFont="1" applyBorder="1" applyAlignment="1">
      <alignment horizontal="left"/>
    </xf>
    <xf numFmtId="4" fontId="27" fillId="0" borderId="22" xfId="59" applyNumberFormat="1" applyFont="1" applyBorder="1" applyAlignment="1">
      <alignment horizontal="right"/>
    </xf>
    <xf numFmtId="4" fontId="33" fillId="0" borderId="22" xfId="59" applyNumberFormat="1" applyFont="1" applyBorder="1" applyAlignment="1">
      <alignment horizontal="right"/>
    </xf>
    <xf numFmtId="4" fontId="33" fillId="0" borderId="22" xfId="0" applyNumberFormat="1" applyFont="1" applyFill="1" applyBorder="1" applyAlignment="1">
      <alignment horizontal="right" wrapText="1"/>
    </xf>
    <xf numFmtId="4" fontId="27" fillId="0" borderId="22" xfId="0" applyNumberFormat="1" applyFont="1" applyFill="1" applyBorder="1" applyAlignment="1">
      <alignment horizontal="right" wrapText="1"/>
    </xf>
    <xf numFmtId="0" fontId="0" fillId="0" borderId="0" xfId="0" applyFont="1" applyAlignment="1">
      <alignment wrapText="1"/>
    </xf>
    <xf numFmtId="4" fontId="0" fillId="0" borderId="23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0" fontId="0" fillId="0" borderId="25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vertical="top" wrapText="1"/>
    </xf>
    <xf numFmtId="0" fontId="0" fillId="0" borderId="26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55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167" fontId="27" fillId="34" borderId="22" xfId="59" applyNumberFormat="1" applyFont="1" applyFill="1" applyBorder="1" applyAlignment="1">
      <alignment/>
    </xf>
    <xf numFmtId="0" fontId="27" fillId="34" borderId="22" xfId="0" applyFont="1" applyFill="1" applyBorder="1" applyAlignment="1">
      <alignment horizontal="right"/>
    </xf>
    <xf numFmtId="167" fontId="27" fillId="34" borderId="22" xfId="0" applyNumberFormat="1" applyFont="1" applyFill="1" applyBorder="1" applyAlignment="1">
      <alignment/>
    </xf>
    <xf numFmtId="165" fontId="27" fillId="34" borderId="22" xfId="59" applyFont="1" applyFill="1" applyBorder="1" applyAlignment="1">
      <alignment wrapText="1"/>
    </xf>
    <xf numFmtId="0" fontId="27" fillId="34" borderId="22" xfId="0" applyFont="1" applyFill="1" applyBorder="1" applyAlignment="1">
      <alignment horizontal="right" wrapText="1"/>
    </xf>
    <xf numFmtId="0" fontId="27" fillId="34" borderId="22" xfId="0" applyFont="1" applyFill="1" applyBorder="1" applyAlignment="1">
      <alignment horizontal="right" vertical="top" wrapText="1"/>
    </xf>
    <xf numFmtId="0" fontId="64" fillId="34" borderId="22" xfId="0" applyFont="1" applyFill="1" applyBorder="1" applyAlignment="1">
      <alignment horizontal="right" vertical="top" wrapText="1"/>
    </xf>
    <xf numFmtId="167" fontId="64" fillId="34" borderId="22" xfId="0" applyNumberFormat="1" applyFont="1" applyFill="1" applyBorder="1" applyAlignment="1">
      <alignment/>
    </xf>
    <xf numFmtId="4" fontId="27" fillId="34" borderId="22" xfId="0" applyNumberFormat="1" applyFont="1" applyFill="1" applyBorder="1" applyAlignment="1">
      <alignment vertical="center" wrapText="1"/>
    </xf>
    <xf numFmtId="0" fontId="64" fillId="34" borderId="22" xfId="0" applyFont="1" applyFill="1" applyBorder="1" applyAlignment="1">
      <alignment horizontal="right" vertical="center" wrapText="1"/>
    </xf>
    <xf numFmtId="0" fontId="33" fillId="34" borderId="22" xfId="0" applyFont="1" applyFill="1" applyBorder="1" applyAlignment="1">
      <alignment/>
    </xf>
    <xf numFmtId="167" fontId="33" fillId="34" borderId="22" xfId="59" applyNumberFormat="1" applyFont="1" applyFill="1" applyBorder="1" applyAlignment="1">
      <alignment/>
    </xf>
    <xf numFmtId="0" fontId="65" fillId="34" borderId="22" xfId="0" applyFont="1" applyFill="1" applyBorder="1" applyAlignment="1">
      <alignment/>
    </xf>
    <xf numFmtId="167" fontId="33" fillId="34" borderId="22" xfId="0" applyNumberFormat="1" applyFont="1" applyFill="1" applyBorder="1" applyAlignment="1">
      <alignment/>
    </xf>
    <xf numFmtId="4" fontId="27" fillId="34" borderId="22" xfId="0" applyNumberFormat="1" applyFont="1" applyFill="1" applyBorder="1" applyAlignment="1">
      <alignment horizontal="left"/>
    </xf>
    <xf numFmtId="4" fontId="27" fillId="34" borderId="22" xfId="0" applyNumberFormat="1" applyFont="1" applyFill="1" applyBorder="1" applyAlignment="1">
      <alignment/>
    </xf>
    <xf numFmtId="4" fontId="27" fillId="34" borderId="22" xfId="0" applyNumberFormat="1" applyFont="1" applyFill="1" applyBorder="1" applyAlignment="1">
      <alignment horizontal="left" wrapText="1"/>
    </xf>
    <xf numFmtId="4" fontId="33" fillId="34" borderId="22" xfId="0" applyNumberFormat="1" applyFont="1" applyFill="1" applyBorder="1" applyAlignment="1">
      <alignment/>
    </xf>
    <xf numFmtId="0" fontId="27" fillId="34" borderId="22" xfId="0" applyFont="1" applyFill="1" applyBorder="1" applyAlignment="1">
      <alignment horizontal="left" wrapText="1"/>
    </xf>
    <xf numFmtId="0" fontId="27" fillId="34" borderId="22" xfId="0" applyFont="1" applyFill="1" applyBorder="1" applyAlignment="1">
      <alignment wrapText="1"/>
    </xf>
    <xf numFmtId="0" fontId="53" fillId="34" borderId="0" xfId="0" applyFont="1" applyFill="1" applyAlignment="1">
      <alignment horizontal="left"/>
    </xf>
    <xf numFmtId="0" fontId="66" fillId="34" borderId="22" xfId="0" applyFont="1" applyFill="1" applyBorder="1" applyAlignment="1">
      <alignment horizontal="left" wrapText="1"/>
    </xf>
    <xf numFmtId="4" fontId="66" fillId="34" borderId="22" xfId="0" applyNumberFormat="1" applyFont="1" applyFill="1" applyBorder="1" applyAlignment="1">
      <alignment horizontal="right"/>
    </xf>
    <xf numFmtId="0" fontId="66" fillId="34" borderId="22" xfId="0" applyFont="1" applyFill="1" applyBorder="1" applyAlignment="1">
      <alignment horizontal="right"/>
    </xf>
    <xf numFmtId="0" fontId="53" fillId="34" borderId="22" xfId="0" applyFont="1" applyFill="1" applyBorder="1" applyAlignment="1">
      <alignment horizontal="left"/>
    </xf>
    <xf numFmtId="0" fontId="0" fillId="34" borderId="0" xfId="0" applyFill="1" applyAlignment="1">
      <alignment/>
    </xf>
    <xf numFmtId="4" fontId="27" fillId="34" borderId="22" xfId="0" applyNumberFormat="1" applyFont="1" applyFill="1" applyBorder="1" applyAlignment="1">
      <alignment horizontal="right"/>
    </xf>
    <xf numFmtId="0" fontId="3" fillId="34" borderId="22" xfId="0" applyFont="1" applyFill="1" applyBorder="1" applyAlignment="1">
      <alignment/>
    </xf>
    <xf numFmtId="4" fontId="3" fillId="34" borderId="22" xfId="0" applyNumberFormat="1" applyFont="1" applyFill="1" applyBorder="1" applyAlignment="1">
      <alignment/>
    </xf>
    <xf numFmtId="4" fontId="33" fillId="34" borderId="22" xfId="0" applyNumberFormat="1" applyFont="1" applyFill="1" applyBorder="1" applyAlignment="1">
      <alignment horizontal="right"/>
    </xf>
    <xf numFmtId="0" fontId="33" fillId="34" borderId="0" xfId="0" applyFont="1" applyFill="1" applyBorder="1" applyAlignment="1">
      <alignment/>
    </xf>
    <xf numFmtId="4" fontId="33" fillId="34" borderId="0" xfId="0" applyNumberFormat="1" applyFont="1" applyFill="1" applyBorder="1" applyAlignment="1">
      <alignment horizontal="right"/>
    </xf>
    <xf numFmtId="0" fontId="3" fillId="34" borderId="0" xfId="0" applyFont="1" applyFill="1" applyBorder="1" applyAlignment="1">
      <alignment/>
    </xf>
    <xf numFmtId="4" fontId="3" fillId="34" borderId="0" xfId="0" applyNumberFormat="1" applyFont="1" applyFill="1" applyBorder="1" applyAlignment="1">
      <alignment/>
    </xf>
    <xf numFmtId="0" fontId="24" fillId="34" borderId="0" xfId="0" applyFont="1" applyFill="1" applyBorder="1" applyAlignment="1">
      <alignment/>
    </xf>
    <xf numFmtId="165" fontId="27" fillId="34" borderId="22" xfId="59" applyFont="1" applyFill="1" applyBorder="1" applyAlignment="1">
      <alignment/>
    </xf>
    <xf numFmtId="4" fontId="27" fillId="34" borderId="22" xfId="59" applyNumberFormat="1" applyFont="1" applyFill="1" applyBorder="1" applyAlignment="1">
      <alignment/>
    </xf>
    <xf numFmtId="0" fontId="24" fillId="34" borderId="0" xfId="0" applyFont="1" applyFill="1" applyAlignment="1">
      <alignment/>
    </xf>
    <xf numFmtId="4" fontId="33" fillId="34" borderId="22" xfId="59" applyNumberFormat="1" applyFont="1" applyFill="1" applyBorder="1" applyAlignment="1">
      <alignment/>
    </xf>
    <xf numFmtId="0" fontId="33" fillId="34" borderId="22" xfId="0" applyFont="1" applyFill="1" applyBorder="1" applyAlignment="1">
      <alignment horizontal="right"/>
    </xf>
    <xf numFmtId="0" fontId="24" fillId="34" borderId="0" xfId="0" applyFont="1" applyFill="1" applyAlignment="1">
      <alignment vertical="top"/>
    </xf>
    <xf numFmtId="0" fontId="52" fillId="34" borderId="0" xfId="0" applyFont="1" applyFill="1" applyAlignment="1">
      <alignment/>
    </xf>
    <xf numFmtId="0" fontId="53" fillId="34" borderId="0" xfId="0" applyFont="1" applyFill="1" applyAlignment="1">
      <alignment wrapText="1"/>
    </xf>
    <xf numFmtId="0" fontId="62" fillId="34" borderId="0" xfId="0" applyFont="1" applyFill="1" applyAlignment="1">
      <alignment vertical="top"/>
    </xf>
    <xf numFmtId="4" fontId="27" fillId="34" borderId="22" xfId="0" applyNumberFormat="1" applyFont="1" applyFill="1" applyBorder="1" applyAlignment="1">
      <alignment wrapText="1"/>
    </xf>
    <xf numFmtId="0" fontId="33" fillId="34" borderId="22" xfId="0" applyFont="1" applyFill="1" applyBorder="1" applyAlignment="1">
      <alignment wrapText="1"/>
    </xf>
    <xf numFmtId="4" fontId="33" fillId="34" borderId="22" xfId="0" applyNumberFormat="1" applyFont="1" applyFill="1" applyBorder="1" applyAlignment="1">
      <alignment wrapText="1"/>
    </xf>
    <xf numFmtId="0" fontId="3" fillId="34" borderId="0" xfId="0" applyFont="1" applyFill="1" applyAlignment="1">
      <alignment wrapText="1"/>
    </xf>
    <xf numFmtId="0" fontId="3" fillId="34" borderId="0" xfId="0" applyFont="1" applyFill="1" applyAlignment="1">
      <alignment vertical="top"/>
    </xf>
    <xf numFmtId="0" fontId="24" fillId="34" borderId="0" xfId="0" applyFont="1" applyFill="1" applyBorder="1" applyAlignment="1">
      <alignment vertical="top"/>
    </xf>
    <xf numFmtId="0" fontId="24" fillId="34" borderId="0" xfId="0" applyFont="1" applyFill="1" applyAlignment="1">
      <alignment/>
    </xf>
    <xf numFmtId="0" fontId="24" fillId="34" borderId="0" xfId="0" applyFont="1" applyFill="1" applyBorder="1" applyAlignment="1">
      <alignment wrapText="1"/>
    </xf>
    <xf numFmtId="0" fontId="0" fillId="34" borderId="0" xfId="0" applyFont="1" applyFill="1" applyAlignment="1">
      <alignment/>
    </xf>
    <xf numFmtId="4" fontId="0" fillId="34" borderId="24" xfId="0" applyNumberFormat="1" applyFont="1" applyFill="1" applyBorder="1" applyAlignment="1">
      <alignment/>
    </xf>
    <xf numFmtId="4" fontId="0" fillId="34" borderId="24" xfId="0" applyNumberFormat="1" applyFill="1" applyBorder="1" applyAlignment="1">
      <alignment horizontal="right"/>
    </xf>
    <xf numFmtId="4" fontId="53" fillId="34" borderId="27" xfId="0" applyNumberFormat="1" applyFont="1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34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/>
    </xf>
    <xf numFmtId="0" fontId="3" fillId="34" borderId="28" xfId="0" applyFont="1" applyFill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28" xfId="0" applyFont="1" applyBorder="1" applyAlignment="1">
      <alignment horizontal="left" vertical="top"/>
    </xf>
    <xf numFmtId="0" fontId="3" fillId="34" borderId="0" xfId="0" applyFont="1" applyFill="1" applyAlignment="1">
      <alignment horizontal="left" vertical="top"/>
    </xf>
    <xf numFmtId="0" fontId="3" fillId="34" borderId="28" xfId="0" applyFont="1" applyFill="1" applyBorder="1" applyAlignment="1">
      <alignment horizontal="left" vertical="top"/>
    </xf>
    <xf numFmtId="0" fontId="58" fillId="8" borderId="14" xfId="0" applyFont="1" applyFill="1" applyBorder="1" applyAlignment="1">
      <alignment wrapText="1"/>
    </xf>
    <xf numFmtId="0" fontId="53" fillId="8" borderId="14" xfId="0" applyFont="1" applyFill="1" applyBorder="1" applyAlignment="1">
      <alignment wrapText="1"/>
    </xf>
    <xf numFmtId="0" fontId="53" fillId="8" borderId="29" xfId="0" applyFont="1" applyFill="1" applyBorder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34" borderId="0" xfId="0" applyFont="1" applyFill="1" applyAlignment="1">
      <alignment horizontal="left"/>
    </xf>
    <xf numFmtId="0" fontId="53" fillId="33" borderId="26" xfId="0" applyFont="1" applyFill="1" applyBorder="1" applyAlignment="1">
      <alignment vertical="top" wrapText="1"/>
    </xf>
    <xf numFmtId="0" fontId="3" fillId="0" borderId="0" xfId="0" applyFont="1" applyAlignment="1">
      <alignment horizontal="left" wrapText="1"/>
    </xf>
    <xf numFmtId="0" fontId="53" fillId="34" borderId="0" xfId="0" applyFont="1" applyFill="1" applyAlignment="1">
      <alignment horizontal="left"/>
    </xf>
    <xf numFmtId="0" fontId="5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5" fillId="0" borderId="0" xfId="0" applyFont="1" applyAlignment="1">
      <alignment wrapText="1"/>
    </xf>
    <xf numFmtId="0" fontId="53" fillId="33" borderId="26" xfId="0" applyFont="1" applyFill="1" applyBorder="1" applyAlignment="1">
      <alignment wrapText="1"/>
    </xf>
    <xf numFmtId="0" fontId="27" fillId="0" borderId="18" xfId="0" applyFont="1" applyBorder="1" applyAlignment="1">
      <alignment horizontal="center" vertical="top" wrapText="1"/>
    </xf>
    <xf numFmtId="0" fontId="27" fillId="0" borderId="18" xfId="0" applyFont="1" applyBorder="1" applyAlignment="1">
      <alignment vertical="top"/>
    </xf>
    <xf numFmtId="0" fontId="0" fillId="0" borderId="0" xfId="0" applyFont="1" applyAlignment="1">
      <alignment horizontal="justify" wrapText="1"/>
    </xf>
    <xf numFmtId="0" fontId="25" fillId="0" borderId="0" xfId="0" applyFont="1" applyAlignment="1">
      <alignment horizontal="justify" wrapText="1"/>
    </xf>
    <xf numFmtId="0" fontId="25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  <xf numFmtId="0" fontId="67" fillId="0" borderId="0" xfId="0" applyFont="1" applyAlignment="1">
      <alignment horizontal="center" wrapText="1"/>
    </xf>
    <xf numFmtId="0" fontId="27" fillId="0" borderId="12" xfId="0" applyFont="1" applyBorder="1" applyAlignment="1">
      <alignment horizontal="center" vertical="top" wrapText="1"/>
    </xf>
    <xf numFmtId="0" fontId="27" fillId="0" borderId="12" xfId="0" applyFont="1" applyBorder="1" applyAlignment="1">
      <alignment vertical="top"/>
    </xf>
    <xf numFmtId="0" fontId="0" fillId="0" borderId="25" xfId="0" applyFont="1" applyFill="1" applyBorder="1" applyAlignment="1">
      <alignment horizontal="left" vertical="top"/>
    </xf>
    <xf numFmtId="0" fontId="0" fillId="0" borderId="22" xfId="0" applyFont="1" applyFill="1" applyBorder="1" applyAlignment="1">
      <alignment horizontal="left" vertical="top"/>
    </xf>
    <xf numFmtId="0" fontId="0" fillId="34" borderId="25" xfId="0" applyFill="1" applyBorder="1" applyAlignment="1">
      <alignment horizontal="left" vertical="top" wrapText="1"/>
    </xf>
    <xf numFmtId="0" fontId="0" fillId="34" borderId="22" xfId="0" applyFont="1" applyFill="1" applyBorder="1" applyAlignment="1">
      <alignment horizontal="left" vertical="top" wrapText="1"/>
    </xf>
    <xf numFmtId="0" fontId="58" fillId="8" borderId="14" xfId="0" applyFont="1" applyFill="1" applyBorder="1" applyAlignment="1">
      <alignment vertical="top" wrapText="1"/>
    </xf>
    <xf numFmtId="0" fontId="57" fillId="8" borderId="29" xfId="0" applyFont="1" applyFill="1" applyBorder="1" applyAlignment="1">
      <alignment vertical="top" wrapText="1"/>
    </xf>
    <xf numFmtId="0" fontId="3" fillId="33" borderId="26" xfId="0" applyFont="1" applyFill="1" applyBorder="1" applyAlignment="1">
      <alignment horizontal="left"/>
    </xf>
    <xf numFmtId="0" fontId="0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0" fillId="0" borderId="0" xfId="0" applyFont="1" applyAlignment="1">
      <alignment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3" fillId="0" borderId="30" xfId="0" applyFont="1" applyBorder="1" applyAlignment="1">
      <alignment horizontal="left" vertical="top"/>
    </xf>
    <xf numFmtId="0" fontId="53" fillId="0" borderId="31" xfId="0" applyFont="1" applyBorder="1" applyAlignment="1">
      <alignment horizontal="left" vertical="top"/>
    </xf>
    <xf numFmtId="0" fontId="53" fillId="0" borderId="32" xfId="0" applyFont="1" applyBorder="1" applyAlignment="1">
      <alignment horizontal="left" vertical="top"/>
    </xf>
    <xf numFmtId="0" fontId="0" fillId="34" borderId="25" xfId="0" applyFont="1" applyFill="1" applyBorder="1" applyAlignment="1">
      <alignment horizontal="left" vertical="top"/>
    </xf>
    <xf numFmtId="0" fontId="0" fillId="34" borderId="22" xfId="0" applyFont="1" applyFill="1" applyBorder="1" applyAlignment="1">
      <alignment horizontal="left" vertical="top"/>
    </xf>
    <xf numFmtId="0" fontId="0" fillId="0" borderId="33" xfId="0" applyFont="1" applyFill="1" applyBorder="1" applyAlignment="1">
      <alignment horizontal="left" vertical="top"/>
    </xf>
    <xf numFmtId="0" fontId="0" fillId="0" borderId="34" xfId="0" applyFont="1" applyFill="1" applyBorder="1" applyAlignment="1">
      <alignment horizontal="left" vertical="top"/>
    </xf>
    <xf numFmtId="0" fontId="3" fillId="0" borderId="14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22" xfId="0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552450</xdr:colOff>
      <xdr:row>0</xdr:row>
      <xdr:rowOff>142875</xdr:rowOff>
    </xdr:from>
    <xdr:to>
      <xdr:col>3</xdr:col>
      <xdr:colOff>247650</xdr:colOff>
      <xdr:row>1</xdr:row>
      <xdr:rowOff>1038225</xdr:rowOff>
    </xdr:to>
    <xdr:pic>
      <xdr:nvPicPr>
        <xdr:cNvPr id="1" name="Slik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42875"/>
          <a:ext cx="8286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20"/>
  <sheetViews>
    <sheetView tabSelected="1" view="pageBreakPreview" zoomScale="130" zoomScaleSheetLayoutView="130" zoomScalePageLayoutView="85" workbookViewId="0" topLeftCell="A1">
      <selection activeCell="G3" sqref="G3"/>
    </sheetView>
  </sheetViews>
  <sheetFormatPr defaultColWidth="9.140625" defaultRowHeight="15"/>
  <cols>
    <col min="1" max="1" width="3.57421875" style="0" customWidth="1"/>
    <col min="3" max="3" width="7.8515625" style="0" customWidth="1"/>
    <col min="4" max="4" width="14.7109375" style="0" customWidth="1"/>
    <col min="5" max="5" width="16.421875" style="0" customWidth="1"/>
    <col min="6" max="6" width="14.421875" style="0" customWidth="1"/>
    <col min="7" max="8" width="17.140625" style="0" customWidth="1"/>
    <col min="10" max="10" width="11.28125" style="0" bestFit="1" customWidth="1"/>
    <col min="11" max="11" width="11.7109375" style="0" bestFit="1" customWidth="1"/>
    <col min="12" max="12" width="13.140625" style="0" bestFit="1" customWidth="1"/>
    <col min="13" max="13" width="16.8515625" style="0" bestFit="1" customWidth="1"/>
  </cols>
  <sheetData>
    <row r="2" spans="2:4" ht="97.5" customHeight="1">
      <c r="B2" s="239"/>
      <c r="C2" s="239"/>
      <c r="D2" s="239"/>
    </row>
    <row r="3" spans="2:4" ht="75.75" customHeight="1">
      <c r="B3" s="238" t="s">
        <v>137</v>
      </c>
      <c r="C3" s="239"/>
      <c r="D3" s="239"/>
    </row>
    <row r="4" spans="2:4" ht="66" customHeight="1">
      <c r="B4" s="243" t="s">
        <v>138</v>
      </c>
      <c r="C4" s="244"/>
      <c r="D4" s="244"/>
    </row>
    <row r="5" spans="2:11" s="17" customFormat="1" ht="66.75" customHeight="1">
      <c r="B5" s="264" t="s">
        <v>136</v>
      </c>
      <c r="C5" s="264"/>
      <c r="D5" s="264"/>
      <c r="E5" s="264"/>
      <c r="F5" s="264"/>
      <c r="G5" s="264"/>
      <c r="H5" s="264"/>
      <c r="K5" s="48"/>
    </row>
    <row r="6" spans="2:8" s="17" customFormat="1" ht="15.75">
      <c r="B6" s="50"/>
      <c r="C6" s="50"/>
      <c r="D6" s="50"/>
      <c r="E6" s="50"/>
      <c r="F6" s="50"/>
      <c r="G6" s="50"/>
      <c r="H6" s="50"/>
    </row>
    <row r="7" spans="1:9" s="17" customFormat="1" ht="42.75" customHeight="1">
      <c r="A7" s="180"/>
      <c r="B7" s="266" t="s">
        <v>130</v>
      </c>
      <c r="C7" s="266"/>
      <c r="D7" s="266"/>
      <c r="E7" s="266"/>
      <c r="F7" s="266"/>
      <c r="G7" s="266"/>
      <c r="H7" s="266"/>
      <c r="I7" s="180"/>
    </row>
    <row r="8" spans="2:8" s="17" customFormat="1" ht="15.75">
      <c r="B8" s="50"/>
      <c r="C8" s="50"/>
      <c r="D8" s="50"/>
      <c r="E8" s="50"/>
      <c r="F8" s="50"/>
      <c r="G8" s="50"/>
      <c r="H8" s="50"/>
    </row>
    <row r="9" spans="2:8" s="17" customFormat="1" ht="15.75">
      <c r="B9" s="265" t="s">
        <v>16</v>
      </c>
      <c r="C9" s="265"/>
      <c r="D9" s="265"/>
      <c r="E9" s="265"/>
      <c r="F9" s="265"/>
      <c r="G9" s="265"/>
      <c r="H9" s="265"/>
    </row>
    <row r="10" spans="2:8" s="17" customFormat="1" ht="9.75" customHeight="1">
      <c r="B10" s="51"/>
      <c r="C10" s="51"/>
      <c r="D10" s="51"/>
      <c r="E10" s="51"/>
      <c r="F10" s="51"/>
      <c r="G10" s="51"/>
      <c r="H10" s="51"/>
    </row>
    <row r="11" spans="2:8" s="17" customFormat="1" ht="43.5" customHeight="1">
      <c r="B11" s="259" t="s">
        <v>131</v>
      </c>
      <c r="C11" s="259"/>
      <c r="D11" s="259"/>
      <c r="E11" s="259"/>
      <c r="F11" s="259"/>
      <c r="G11" s="259"/>
      <c r="H11" s="259"/>
    </row>
    <row r="12" spans="2:8" s="17" customFormat="1" ht="15.75">
      <c r="B12" s="259"/>
      <c r="C12" s="259"/>
      <c r="D12" s="259"/>
      <c r="E12" s="259"/>
      <c r="F12" s="259"/>
      <c r="G12" s="259"/>
      <c r="H12" s="259"/>
    </row>
    <row r="13" spans="2:10" s="17" customFormat="1" ht="15.75">
      <c r="B13" s="267" t="s">
        <v>17</v>
      </c>
      <c r="C13" s="267"/>
      <c r="D13" s="267"/>
      <c r="E13" s="267"/>
      <c r="F13" s="267"/>
      <c r="G13" s="267"/>
      <c r="H13" s="267"/>
      <c r="J13" s="21"/>
    </row>
    <row r="14" spans="2:10" s="17" customFormat="1" ht="27.75" customHeight="1">
      <c r="B14" s="259" t="s">
        <v>18</v>
      </c>
      <c r="C14" s="259"/>
      <c r="D14" s="259"/>
      <c r="E14" s="259"/>
      <c r="F14" s="259"/>
      <c r="G14" s="259"/>
      <c r="H14" s="259"/>
      <c r="J14" s="21"/>
    </row>
    <row r="15" ht="15">
      <c r="J15" s="9"/>
    </row>
    <row r="16" spans="1:10" s="68" customFormat="1" ht="33" customHeight="1">
      <c r="A16" s="76"/>
      <c r="B16" s="77" t="s">
        <v>0</v>
      </c>
      <c r="C16" s="274" t="s">
        <v>1</v>
      </c>
      <c r="D16" s="274"/>
      <c r="E16" s="274"/>
      <c r="F16" s="274"/>
      <c r="G16" s="274"/>
      <c r="H16" s="275"/>
      <c r="J16" s="69"/>
    </row>
    <row r="17" spans="1:8" s="68" customFormat="1" ht="17.25" customHeight="1">
      <c r="A17" s="78"/>
      <c r="B17" s="79"/>
      <c r="C17" s="80"/>
      <c r="D17" s="81"/>
      <c r="E17" s="81"/>
      <c r="F17" s="81"/>
      <c r="G17" s="82" t="s">
        <v>9</v>
      </c>
      <c r="H17" s="83">
        <f>H19+H25</f>
        <v>530000</v>
      </c>
    </row>
    <row r="18" spans="2:11" ht="52.5" customHeight="1">
      <c r="B18" s="8"/>
      <c r="C18" s="8"/>
      <c r="E18" s="74" t="s">
        <v>30</v>
      </c>
      <c r="F18" s="75" t="s">
        <v>74</v>
      </c>
      <c r="G18" s="268" t="s">
        <v>10</v>
      </c>
      <c r="H18" s="269"/>
      <c r="K18" s="9"/>
    </row>
    <row r="19" spans="2:11" s="10" customFormat="1" ht="14.25" customHeight="1">
      <c r="B19" s="71" t="s">
        <v>13</v>
      </c>
      <c r="C19" s="260" t="s">
        <v>69</v>
      </c>
      <c r="D19" s="260"/>
      <c r="E19" s="260"/>
      <c r="F19" s="260"/>
      <c r="G19" s="260"/>
      <c r="H19" s="72">
        <f>H22</f>
        <v>10000</v>
      </c>
      <c r="K19" s="49"/>
    </row>
    <row r="20" spans="2:8" ht="15">
      <c r="B20" s="110" t="s">
        <v>19</v>
      </c>
      <c r="C20" s="290" t="s">
        <v>70</v>
      </c>
      <c r="D20" s="290"/>
      <c r="E20" s="290"/>
      <c r="F20" s="290"/>
      <c r="G20" s="290"/>
      <c r="H20" s="291"/>
    </row>
    <row r="21" spans="2:8" ht="15">
      <c r="B21" s="110"/>
      <c r="C21" s="245" t="s">
        <v>100</v>
      </c>
      <c r="D21" s="246"/>
      <c r="E21" s="135" t="s">
        <v>6</v>
      </c>
      <c r="F21" s="160">
        <v>10000</v>
      </c>
      <c r="G21" s="118" t="s">
        <v>32</v>
      </c>
      <c r="H21" s="136">
        <f>F22</f>
        <v>10000</v>
      </c>
    </row>
    <row r="22" spans="2:8" ht="15">
      <c r="B22" s="110"/>
      <c r="C22" s="55"/>
      <c r="D22" s="55"/>
      <c r="E22" s="137" t="s">
        <v>9</v>
      </c>
      <c r="F22" s="161">
        <f>F21</f>
        <v>10000</v>
      </c>
      <c r="G22" s="137"/>
      <c r="H22" s="138">
        <f>H21</f>
        <v>10000</v>
      </c>
    </row>
    <row r="23" spans="2:13" ht="15">
      <c r="B23" s="1"/>
      <c r="C23" s="28"/>
      <c r="D23" s="27"/>
      <c r="E23" s="29"/>
      <c r="F23" s="53"/>
      <c r="G23" s="27"/>
      <c r="H23" s="29"/>
      <c r="M23" s="23"/>
    </row>
    <row r="24" spans="2:13" ht="15">
      <c r="B24" s="1"/>
      <c r="C24" s="28"/>
      <c r="D24" s="27"/>
      <c r="E24" s="29"/>
      <c r="F24" s="53"/>
      <c r="G24" s="27"/>
      <c r="H24" s="29"/>
      <c r="M24" s="23"/>
    </row>
    <row r="25" spans="2:11" s="10" customFormat="1" ht="14.25" customHeight="1">
      <c r="B25" s="71" t="s">
        <v>14</v>
      </c>
      <c r="C25" s="260" t="s">
        <v>29</v>
      </c>
      <c r="D25" s="260"/>
      <c r="E25" s="260"/>
      <c r="F25" s="260"/>
      <c r="G25" s="260"/>
      <c r="H25" s="72">
        <f>H29+H34+H39</f>
        <v>520000</v>
      </c>
      <c r="K25" s="49"/>
    </row>
    <row r="26" spans="2:8" ht="13.5" customHeight="1">
      <c r="B26" s="24" t="s">
        <v>19</v>
      </c>
      <c r="C26" s="111" t="s">
        <v>33</v>
      </c>
      <c r="D26" s="54"/>
      <c r="E26" s="54"/>
      <c r="F26" s="54"/>
      <c r="G26" s="54"/>
      <c r="H26" s="112"/>
    </row>
    <row r="27" spans="2:8" ht="13.5" customHeight="1">
      <c r="B27" s="24"/>
      <c r="C27" s="245" t="s">
        <v>101</v>
      </c>
      <c r="D27" s="246"/>
      <c r="E27" s="153" t="s">
        <v>7</v>
      </c>
      <c r="F27" s="154">
        <v>150000</v>
      </c>
      <c r="G27" s="155" t="s">
        <v>32</v>
      </c>
      <c r="H27" s="156">
        <v>250000</v>
      </c>
    </row>
    <row r="28" spans="2:8" ht="13.5" customHeight="1">
      <c r="B28" s="24"/>
      <c r="C28" s="113"/>
      <c r="D28" s="54"/>
      <c r="E28" s="153" t="s">
        <v>75</v>
      </c>
      <c r="F28" s="154">
        <v>100000</v>
      </c>
      <c r="G28" s="155"/>
      <c r="H28" s="156"/>
    </row>
    <row r="29" spans="2:8" ht="13.5" customHeight="1">
      <c r="B29" s="24"/>
      <c r="C29" s="113"/>
      <c r="D29" s="28"/>
      <c r="E29" s="157" t="s">
        <v>9</v>
      </c>
      <c r="F29" s="158">
        <f>F27+F28</f>
        <v>250000</v>
      </c>
      <c r="G29" s="157"/>
      <c r="H29" s="159">
        <f>H27</f>
        <v>250000</v>
      </c>
    </row>
    <row r="30" spans="2:8" ht="13.5" customHeight="1">
      <c r="B30" s="24"/>
      <c r="C30" s="102"/>
      <c r="D30" s="22"/>
      <c r="E30" s="103"/>
      <c r="F30" s="104"/>
      <c r="G30" s="103"/>
      <c r="H30" s="105"/>
    </row>
    <row r="31" spans="2:8" ht="13.5" customHeight="1">
      <c r="B31" s="24" t="s">
        <v>20</v>
      </c>
      <c r="C31" s="278" t="s">
        <v>44</v>
      </c>
      <c r="D31" s="278"/>
      <c r="E31" s="278"/>
      <c r="F31" s="278"/>
      <c r="G31" s="278"/>
      <c r="H31" s="278"/>
    </row>
    <row r="32" spans="2:8" ht="13.5" customHeight="1">
      <c r="B32" s="24"/>
      <c r="C32" s="245" t="s">
        <v>102</v>
      </c>
      <c r="D32" s="246"/>
      <c r="E32" s="153" t="s">
        <v>7</v>
      </c>
      <c r="F32" s="154">
        <v>250000</v>
      </c>
      <c r="G32" s="155" t="s">
        <v>32</v>
      </c>
      <c r="H32" s="156">
        <v>260000</v>
      </c>
    </row>
    <row r="33" spans="2:8" ht="13.5" customHeight="1">
      <c r="B33" s="24"/>
      <c r="C33" s="113"/>
      <c r="D33" s="28"/>
      <c r="E33" s="153" t="s">
        <v>8</v>
      </c>
      <c r="F33" s="154">
        <v>10000</v>
      </c>
      <c r="G33" s="153"/>
      <c r="H33" s="156"/>
    </row>
    <row r="34" spans="2:8" ht="13.5" customHeight="1">
      <c r="B34" s="24"/>
      <c r="C34" s="113"/>
      <c r="D34" s="28"/>
      <c r="E34" s="157" t="s">
        <v>9</v>
      </c>
      <c r="F34" s="158">
        <f>F32+F33</f>
        <v>260000</v>
      </c>
      <c r="G34" s="157"/>
      <c r="H34" s="159">
        <f>H32</f>
        <v>260000</v>
      </c>
    </row>
    <row r="35" spans="2:8" ht="13.5" customHeight="1">
      <c r="B35" s="24"/>
      <c r="C35" s="102"/>
      <c r="D35" s="22"/>
      <c r="E35" s="103"/>
      <c r="F35" s="104"/>
      <c r="G35" s="103"/>
      <c r="H35" s="105"/>
    </row>
    <row r="36" spans="2:8" ht="13.5" customHeight="1">
      <c r="B36" s="114" t="s">
        <v>21</v>
      </c>
      <c r="C36" s="280" t="s">
        <v>64</v>
      </c>
      <c r="D36" s="280"/>
      <c r="E36" s="280"/>
      <c r="F36" s="280"/>
      <c r="G36" s="280"/>
      <c r="H36" s="280"/>
    </row>
    <row r="37" spans="2:8" ht="13.5" customHeight="1">
      <c r="B37" s="114"/>
      <c r="C37" s="245" t="s">
        <v>103</v>
      </c>
      <c r="D37" s="246"/>
      <c r="E37" s="147" t="s">
        <v>7</v>
      </c>
      <c r="F37" s="148">
        <v>9000</v>
      </c>
      <c r="G37" s="121" t="s">
        <v>32</v>
      </c>
      <c r="H37" s="149">
        <f>F39</f>
        <v>10000</v>
      </c>
    </row>
    <row r="38" spans="2:8" ht="13.5" customHeight="1">
      <c r="B38" s="114"/>
      <c r="C38" s="115"/>
      <c r="D38" s="55"/>
      <c r="E38" s="147" t="s">
        <v>8</v>
      </c>
      <c r="F38" s="148">
        <v>1000</v>
      </c>
      <c r="G38" s="147"/>
      <c r="H38" s="149"/>
    </row>
    <row r="39" spans="2:8" ht="13.5" customHeight="1">
      <c r="B39" s="114"/>
      <c r="C39" s="115"/>
      <c r="D39" s="55"/>
      <c r="E39" s="150" t="s">
        <v>9</v>
      </c>
      <c r="F39" s="151">
        <f>F37+F38</f>
        <v>10000</v>
      </c>
      <c r="G39" s="150"/>
      <c r="H39" s="152">
        <f>H37+H38</f>
        <v>10000</v>
      </c>
    </row>
    <row r="40" spans="2:8" ht="13.5" customHeight="1">
      <c r="B40" s="114"/>
      <c r="C40" s="115"/>
      <c r="D40" s="55"/>
      <c r="E40" s="132"/>
      <c r="F40" s="133"/>
      <c r="G40" s="132"/>
      <c r="H40" s="134"/>
    </row>
    <row r="41" spans="2:8" ht="13.5" customHeight="1">
      <c r="B41" s="24"/>
      <c r="C41" s="25"/>
      <c r="D41" s="13"/>
      <c r="E41" s="13"/>
      <c r="F41" s="26"/>
      <c r="G41" s="13"/>
      <c r="H41" s="20"/>
    </row>
    <row r="42" spans="1:10" s="68" customFormat="1" ht="33" customHeight="1">
      <c r="A42" s="76"/>
      <c r="B42" s="77" t="s">
        <v>2</v>
      </c>
      <c r="C42" s="274" t="s">
        <v>3</v>
      </c>
      <c r="D42" s="274"/>
      <c r="E42" s="274"/>
      <c r="F42" s="274"/>
      <c r="G42" s="274"/>
      <c r="H42" s="275"/>
      <c r="J42" s="69"/>
    </row>
    <row r="43" spans="1:8" s="68" customFormat="1" ht="17.25" customHeight="1">
      <c r="A43" s="78"/>
      <c r="B43" s="79"/>
      <c r="C43" s="80"/>
      <c r="D43" s="81"/>
      <c r="E43" s="81"/>
      <c r="F43" s="81"/>
      <c r="G43" s="82" t="s">
        <v>9</v>
      </c>
      <c r="H43" s="83">
        <f>H45</f>
        <v>60000</v>
      </c>
    </row>
    <row r="44" spans="2:11" ht="52.5" customHeight="1">
      <c r="B44" s="8"/>
      <c r="C44" s="8"/>
      <c r="E44" s="84" t="s">
        <v>30</v>
      </c>
      <c r="F44" s="85" t="s">
        <v>74</v>
      </c>
      <c r="G44" s="261" t="s">
        <v>10</v>
      </c>
      <c r="H44" s="262"/>
      <c r="K44" s="9"/>
    </row>
    <row r="45" spans="2:11" s="10" customFormat="1" ht="14.25" customHeight="1">
      <c r="B45" s="71" t="s">
        <v>11</v>
      </c>
      <c r="C45" s="260" t="s">
        <v>34</v>
      </c>
      <c r="D45" s="260"/>
      <c r="E45" s="260"/>
      <c r="F45" s="260"/>
      <c r="G45" s="260"/>
      <c r="H45" s="72">
        <f>H50+H55</f>
        <v>60000</v>
      </c>
      <c r="K45" s="49"/>
    </row>
    <row r="46" spans="2:8" ht="15">
      <c r="B46" s="110" t="s">
        <v>19</v>
      </c>
      <c r="C46" s="116" t="s">
        <v>35</v>
      </c>
      <c r="D46" s="55"/>
      <c r="E46" s="55"/>
      <c r="F46" s="55"/>
      <c r="G46" s="55"/>
      <c r="H46" s="55"/>
    </row>
    <row r="47" spans="2:9" ht="15">
      <c r="B47" s="110"/>
      <c r="C47" s="245" t="s">
        <v>111</v>
      </c>
      <c r="D47" s="246"/>
      <c r="E47" s="136" t="s">
        <v>7</v>
      </c>
      <c r="F47" s="136">
        <v>40000</v>
      </c>
      <c r="G47" s="118" t="s">
        <v>90</v>
      </c>
      <c r="H47" s="136">
        <f>F50</f>
        <v>50000</v>
      </c>
      <c r="I47" s="18"/>
    </row>
    <row r="48" spans="2:8" ht="15">
      <c r="B48" s="110"/>
      <c r="C48" s="55"/>
      <c r="D48" s="117"/>
      <c r="E48" s="136" t="s">
        <v>8</v>
      </c>
      <c r="F48" s="136">
        <v>6000</v>
      </c>
      <c r="G48" s="118"/>
      <c r="H48" s="136"/>
    </row>
    <row r="49" spans="2:8" ht="26.25">
      <c r="B49" s="110"/>
      <c r="C49" s="55"/>
      <c r="D49" s="117"/>
      <c r="E49" s="146" t="s">
        <v>60</v>
      </c>
      <c r="F49" s="136">
        <v>4000</v>
      </c>
      <c r="G49" s="118"/>
      <c r="H49" s="136"/>
    </row>
    <row r="50" spans="2:8" ht="17.25" customHeight="1">
      <c r="B50" s="110"/>
      <c r="C50" s="55"/>
      <c r="D50" s="55"/>
      <c r="E50" s="137" t="s">
        <v>9</v>
      </c>
      <c r="F50" s="138">
        <f>F47+F48+F49</f>
        <v>50000</v>
      </c>
      <c r="G50" s="137"/>
      <c r="H50" s="138">
        <f>H47</f>
        <v>50000</v>
      </c>
    </row>
    <row r="51" spans="2:8" ht="17.25" customHeight="1">
      <c r="B51" s="1"/>
      <c r="C51" s="22"/>
      <c r="D51" s="22"/>
      <c r="E51" s="100"/>
      <c r="F51" s="101"/>
      <c r="G51" s="100"/>
      <c r="H51" s="101"/>
    </row>
    <row r="52" spans="2:8" ht="17.25" customHeight="1">
      <c r="B52" s="1" t="s">
        <v>20</v>
      </c>
      <c r="C52" s="282" t="s">
        <v>72</v>
      </c>
      <c r="D52" s="282"/>
      <c r="E52" s="282"/>
      <c r="F52" s="282"/>
      <c r="G52" s="282"/>
      <c r="H52" s="282"/>
    </row>
    <row r="53" spans="2:8" ht="15" customHeight="1">
      <c r="B53" s="1"/>
      <c r="C53" s="245" t="s">
        <v>112</v>
      </c>
      <c r="D53" s="246"/>
      <c r="E53" s="135" t="s">
        <v>59</v>
      </c>
      <c r="F53" s="136">
        <v>9000</v>
      </c>
      <c r="G53" s="118" t="s">
        <v>32</v>
      </c>
      <c r="H53" s="136">
        <f>F55</f>
        <v>10000</v>
      </c>
    </row>
    <row r="54" spans="2:8" ht="17.25" customHeight="1">
      <c r="B54" s="1"/>
      <c r="C54" s="55"/>
      <c r="D54" s="55"/>
      <c r="E54" s="135" t="s">
        <v>8</v>
      </c>
      <c r="F54" s="136">
        <v>1000</v>
      </c>
      <c r="G54" s="135"/>
      <c r="H54" s="136"/>
    </row>
    <row r="55" spans="2:8" ht="17.25" customHeight="1">
      <c r="B55" s="1"/>
      <c r="C55" s="55"/>
      <c r="D55" s="55"/>
      <c r="E55" s="137" t="s">
        <v>9</v>
      </c>
      <c r="F55" s="138">
        <f>F53+F54</f>
        <v>10000</v>
      </c>
      <c r="G55" s="137"/>
      <c r="H55" s="138">
        <f>H53+H54</f>
        <v>10000</v>
      </c>
    </row>
    <row r="56" spans="2:8" ht="17.25" customHeight="1">
      <c r="B56" s="1"/>
      <c r="C56" s="55"/>
      <c r="D56" s="55"/>
      <c r="E56" s="61"/>
      <c r="F56" s="60"/>
      <c r="G56" s="61"/>
      <c r="H56" s="60"/>
    </row>
    <row r="57" spans="2:5" ht="15">
      <c r="B57" s="1"/>
      <c r="E57" s="9"/>
    </row>
    <row r="58" spans="1:8" s="68" customFormat="1" ht="15">
      <c r="A58" s="76"/>
      <c r="B58" s="77" t="s">
        <v>4</v>
      </c>
      <c r="C58" s="249" t="s">
        <v>5</v>
      </c>
      <c r="D58" s="250"/>
      <c r="E58" s="250"/>
      <c r="F58" s="250"/>
      <c r="G58" s="250"/>
      <c r="H58" s="251"/>
    </row>
    <row r="59" spans="1:8" s="68" customFormat="1" ht="19.5" customHeight="1">
      <c r="A59" s="78"/>
      <c r="B59" s="79"/>
      <c r="C59" s="80"/>
      <c r="D59" s="81"/>
      <c r="E59" s="81"/>
      <c r="F59" s="81"/>
      <c r="G59" s="82" t="s">
        <v>9</v>
      </c>
      <c r="H59" s="83">
        <f>H61+H129+H142+H150+H165</f>
        <v>7285000</v>
      </c>
    </row>
    <row r="60" spans="2:11" ht="52.5" customHeight="1">
      <c r="B60" s="8"/>
      <c r="C60" s="8"/>
      <c r="E60" s="84" t="s">
        <v>30</v>
      </c>
      <c r="F60" s="85" t="s">
        <v>74</v>
      </c>
      <c r="G60" s="261" t="s">
        <v>10</v>
      </c>
      <c r="H60" s="262"/>
      <c r="K60" s="9"/>
    </row>
    <row r="61" spans="2:11" s="10" customFormat="1" ht="14.25" customHeight="1">
      <c r="B61" s="71" t="s">
        <v>26</v>
      </c>
      <c r="C61" s="260" t="s">
        <v>12</v>
      </c>
      <c r="D61" s="260"/>
      <c r="E61" s="260"/>
      <c r="F61" s="260"/>
      <c r="G61" s="260"/>
      <c r="H61" s="72">
        <f>H76+H82+H88+H94+H100+H106+H115+H121+H126</f>
        <v>6180000</v>
      </c>
      <c r="K61" s="49"/>
    </row>
    <row r="62" spans="5:8" ht="15">
      <c r="E62" s="3"/>
      <c r="F62" s="2"/>
      <c r="H62" s="9"/>
    </row>
    <row r="63" spans="2:8" ht="32.25" customHeight="1">
      <c r="B63" s="110" t="s">
        <v>19</v>
      </c>
      <c r="C63" s="252" t="s">
        <v>89</v>
      </c>
      <c r="D63" s="252"/>
      <c r="E63" s="252"/>
      <c r="F63" s="252"/>
      <c r="G63" s="252"/>
      <c r="H63" s="252"/>
    </row>
    <row r="64" spans="2:8" ht="23.25" customHeight="1">
      <c r="B64" s="110"/>
      <c r="C64" s="245" t="s">
        <v>113</v>
      </c>
      <c r="D64" s="246"/>
      <c r="E64" s="181"/>
      <c r="F64" s="181"/>
      <c r="G64" s="181"/>
      <c r="H64" s="181"/>
    </row>
    <row r="65" spans="2:8" ht="45" customHeight="1">
      <c r="B65" s="95"/>
      <c r="C65" s="293" t="s">
        <v>54</v>
      </c>
      <c r="D65" s="293"/>
      <c r="E65" s="185" t="s">
        <v>104</v>
      </c>
      <c r="F65" s="182">
        <v>20000</v>
      </c>
      <c r="G65" s="183" t="s">
        <v>32</v>
      </c>
      <c r="H65" s="184">
        <f>F76-H66-H67-H68-H69</f>
        <v>1050000</v>
      </c>
    </row>
    <row r="66" spans="2:18" ht="46.5" customHeight="1">
      <c r="B66" s="95"/>
      <c r="C66" s="293"/>
      <c r="D66" s="293"/>
      <c r="E66" s="185" t="s">
        <v>79</v>
      </c>
      <c r="F66" s="182">
        <v>90000</v>
      </c>
      <c r="G66" s="186" t="s">
        <v>36</v>
      </c>
      <c r="H66" s="184">
        <v>70000</v>
      </c>
      <c r="Q66" s="292"/>
      <c r="R66" s="292"/>
    </row>
    <row r="67" spans="2:18" ht="63" customHeight="1">
      <c r="B67" s="95"/>
      <c r="C67" s="293"/>
      <c r="D67" s="293"/>
      <c r="E67" s="185" t="s">
        <v>78</v>
      </c>
      <c r="F67" s="182">
        <v>60000</v>
      </c>
      <c r="G67" s="187" t="s">
        <v>91</v>
      </c>
      <c r="H67" s="184">
        <v>300000</v>
      </c>
      <c r="M67" s="9"/>
      <c r="Q67" s="292"/>
      <c r="R67" s="292"/>
    </row>
    <row r="68" spans="2:18" ht="63" customHeight="1">
      <c r="B68" s="95"/>
      <c r="C68" s="293"/>
      <c r="D68" s="293"/>
      <c r="E68" s="185" t="s">
        <v>77</v>
      </c>
      <c r="F68" s="182">
        <v>50000</v>
      </c>
      <c r="G68" s="187" t="s">
        <v>76</v>
      </c>
      <c r="H68" s="184">
        <v>60000</v>
      </c>
      <c r="M68" s="9"/>
      <c r="Q68" s="92"/>
      <c r="R68" s="92"/>
    </row>
    <row r="69" spans="2:18" ht="63" customHeight="1">
      <c r="B69" s="95"/>
      <c r="C69" s="293"/>
      <c r="D69" s="293"/>
      <c r="E69" s="185" t="s">
        <v>80</v>
      </c>
      <c r="F69" s="182">
        <v>70000</v>
      </c>
      <c r="G69" s="187" t="s">
        <v>37</v>
      </c>
      <c r="H69" s="184">
        <v>90000</v>
      </c>
      <c r="M69" s="9"/>
      <c r="Q69" s="92"/>
      <c r="R69" s="92"/>
    </row>
    <row r="70" spans="2:18" ht="63" customHeight="1">
      <c r="B70" s="95"/>
      <c r="C70" s="293"/>
      <c r="D70" s="293"/>
      <c r="E70" s="185" t="s">
        <v>81</v>
      </c>
      <c r="F70" s="182">
        <v>370000</v>
      </c>
      <c r="G70" s="188"/>
      <c r="H70" s="189"/>
      <c r="M70" s="9"/>
      <c r="Q70" s="92"/>
      <c r="R70" s="92"/>
    </row>
    <row r="71" spans="2:18" ht="63" customHeight="1">
      <c r="B71" s="95"/>
      <c r="C71" s="293"/>
      <c r="D71" s="293"/>
      <c r="E71" s="185" t="s">
        <v>52</v>
      </c>
      <c r="F71" s="182">
        <v>160000</v>
      </c>
      <c r="G71" s="188"/>
      <c r="H71" s="189"/>
      <c r="M71" s="9"/>
      <c r="Q71" s="92"/>
      <c r="R71" s="92"/>
    </row>
    <row r="72" spans="2:18" ht="55.5" customHeight="1">
      <c r="B72" s="95"/>
      <c r="C72" s="293"/>
      <c r="D72" s="293"/>
      <c r="E72" s="185" t="s">
        <v>53</v>
      </c>
      <c r="F72" s="182">
        <v>220000</v>
      </c>
      <c r="G72" s="188"/>
      <c r="H72" s="189"/>
      <c r="M72" s="9"/>
      <c r="Q72" s="92"/>
      <c r="R72" s="92"/>
    </row>
    <row r="73" spans="2:18" ht="35.25" customHeight="1">
      <c r="B73" s="96"/>
      <c r="C73" s="293"/>
      <c r="D73" s="293"/>
      <c r="E73" s="185" t="s">
        <v>105</v>
      </c>
      <c r="F73" s="190">
        <v>60000</v>
      </c>
      <c r="G73" s="191"/>
      <c r="H73" s="189"/>
      <c r="M73" s="9"/>
      <c r="Q73" s="292"/>
      <c r="R73" s="292"/>
    </row>
    <row r="74" spans="2:18" ht="35.25" customHeight="1">
      <c r="B74" s="96"/>
      <c r="C74" s="293"/>
      <c r="D74" s="293"/>
      <c r="E74" s="185" t="s">
        <v>55</v>
      </c>
      <c r="F74" s="190">
        <v>440000</v>
      </c>
      <c r="G74" s="191"/>
      <c r="H74" s="189"/>
      <c r="M74" s="9"/>
      <c r="Q74" s="92"/>
      <c r="R74" s="92"/>
    </row>
    <row r="75" spans="2:18" ht="35.25" customHeight="1">
      <c r="B75" s="96"/>
      <c r="C75" s="293"/>
      <c r="D75" s="293"/>
      <c r="E75" s="185" t="s">
        <v>8</v>
      </c>
      <c r="F75" s="190">
        <v>30000</v>
      </c>
      <c r="G75" s="191"/>
      <c r="H75" s="189"/>
      <c r="M75" s="9"/>
      <c r="Q75" s="92"/>
      <c r="R75" s="92"/>
    </row>
    <row r="76" spans="2:8" ht="15">
      <c r="B76" s="96"/>
      <c r="C76" s="293"/>
      <c r="D76" s="293"/>
      <c r="E76" s="192" t="s">
        <v>9</v>
      </c>
      <c r="F76" s="193">
        <f>SUM(F65:F75)</f>
        <v>1570000</v>
      </c>
      <c r="G76" s="194"/>
      <c r="H76" s="195">
        <f>F76</f>
        <v>1570000</v>
      </c>
    </row>
    <row r="77" spans="4:8" ht="15">
      <c r="D77" s="55"/>
      <c r="E77" s="56"/>
      <c r="F77" s="57"/>
      <c r="G77" s="55"/>
      <c r="H77" s="58"/>
    </row>
    <row r="78" spans="2:8" ht="24" customHeight="1">
      <c r="B78" s="110" t="s">
        <v>20</v>
      </c>
      <c r="C78" s="252" t="s">
        <v>82</v>
      </c>
      <c r="D78" s="252"/>
      <c r="E78" s="252"/>
      <c r="F78" s="252"/>
      <c r="G78" s="252"/>
      <c r="H78" s="252"/>
    </row>
    <row r="79" spans="2:9" ht="15">
      <c r="B79" s="110"/>
      <c r="C79" s="245" t="s">
        <v>114</v>
      </c>
      <c r="D79" s="246"/>
      <c r="E79" s="196" t="s">
        <v>84</v>
      </c>
      <c r="F79" s="197">
        <v>400000</v>
      </c>
      <c r="G79" s="183" t="s">
        <v>92</v>
      </c>
      <c r="H79" s="197">
        <f>F82</f>
        <v>450000</v>
      </c>
      <c r="I79" s="18"/>
    </row>
    <row r="80" spans="2:9" ht="26.25">
      <c r="B80" s="110"/>
      <c r="C80" s="55"/>
      <c r="D80" s="117"/>
      <c r="E80" s="198" t="s">
        <v>93</v>
      </c>
      <c r="F80" s="197">
        <v>5000</v>
      </c>
      <c r="G80" s="183"/>
      <c r="H80" s="197"/>
      <c r="I80" s="18"/>
    </row>
    <row r="81" spans="2:9" ht="26.25">
      <c r="B81" s="110"/>
      <c r="C81" s="55"/>
      <c r="D81" s="117"/>
      <c r="E81" s="198" t="s">
        <v>56</v>
      </c>
      <c r="F81" s="197">
        <v>45000</v>
      </c>
      <c r="G81" s="186"/>
      <c r="H81" s="197"/>
      <c r="I81" s="18"/>
    </row>
    <row r="82" spans="2:8" ht="17.25" customHeight="1">
      <c r="B82" s="110"/>
      <c r="C82" s="55"/>
      <c r="D82" s="55"/>
      <c r="E82" s="192" t="s">
        <v>9</v>
      </c>
      <c r="F82" s="199">
        <f>SUM(F79:F81)</f>
        <v>450000</v>
      </c>
      <c r="G82" s="192"/>
      <c r="H82" s="199">
        <f>H79</f>
        <v>450000</v>
      </c>
    </row>
    <row r="83" spans="2:8" ht="17.25" customHeight="1">
      <c r="B83" s="94"/>
      <c r="C83" s="96"/>
      <c r="D83" s="96"/>
      <c r="E83" s="98"/>
      <c r="F83" s="99"/>
      <c r="G83" s="98"/>
      <c r="H83" s="99"/>
    </row>
    <row r="84" spans="2:8" ht="17.25" customHeight="1">
      <c r="B84" s="110" t="s">
        <v>21</v>
      </c>
      <c r="C84" s="252" t="s">
        <v>110</v>
      </c>
      <c r="D84" s="252"/>
      <c r="E84" s="252"/>
      <c r="F84" s="252"/>
      <c r="G84" s="252"/>
      <c r="H84" s="252"/>
    </row>
    <row r="85" spans="2:8" ht="30.75" customHeight="1">
      <c r="B85" s="94"/>
      <c r="C85" s="245" t="s">
        <v>114</v>
      </c>
      <c r="D85" s="246"/>
      <c r="E85" s="200" t="s">
        <v>84</v>
      </c>
      <c r="F85" s="197">
        <v>500000</v>
      </c>
      <c r="G85" s="186" t="s">
        <v>94</v>
      </c>
      <c r="H85" s="197">
        <f>F88</f>
        <v>545000</v>
      </c>
    </row>
    <row r="86" spans="2:8" ht="30.75" customHeight="1">
      <c r="B86" s="94"/>
      <c r="C86" s="96"/>
      <c r="D86" s="96"/>
      <c r="E86" s="200" t="s">
        <v>93</v>
      </c>
      <c r="F86" s="197">
        <v>5000</v>
      </c>
      <c r="G86" s="186"/>
      <c r="H86" s="197"/>
    </row>
    <row r="87" spans="2:8" ht="31.5" customHeight="1">
      <c r="B87" s="94"/>
      <c r="C87" s="96"/>
      <c r="D87" s="96"/>
      <c r="E87" s="200" t="s">
        <v>56</v>
      </c>
      <c r="F87" s="197">
        <v>40000</v>
      </c>
      <c r="G87" s="186"/>
      <c r="H87" s="197"/>
    </row>
    <row r="88" spans="2:8" ht="17.25" customHeight="1">
      <c r="B88" s="94"/>
      <c r="C88" s="96"/>
      <c r="D88" s="96"/>
      <c r="E88" s="192" t="s">
        <v>9</v>
      </c>
      <c r="F88" s="199">
        <f>F85+F86+F87</f>
        <v>545000</v>
      </c>
      <c r="G88" s="192"/>
      <c r="H88" s="199">
        <f>H85</f>
        <v>545000</v>
      </c>
    </row>
    <row r="89" spans="2:8" ht="17.25" customHeight="1">
      <c r="B89" s="94"/>
      <c r="C89" s="96"/>
      <c r="D89" s="96"/>
      <c r="E89" s="98"/>
      <c r="F89" s="99"/>
      <c r="G89" s="98"/>
      <c r="H89" s="99"/>
    </row>
    <row r="90" spans="2:8" ht="22.5" customHeight="1">
      <c r="B90" s="110" t="s">
        <v>22</v>
      </c>
      <c r="C90" s="282" t="s">
        <v>83</v>
      </c>
      <c r="D90" s="282"/>
      <c r="E90" s="282"/>
      <c r="F90" s="282"/>
      <c r="G90" s="282"/>
      <c r="H90" s="282"/>
    </row>
    <row r="91" spans="2:8" ht="26.25" customHeight="1">
      <c r="B91" s="110"/>
      <c r="C91" s="245" t="s">
        <v>114</v>
      </c>
      <c r="D91" s="246"/>
      <c r="E91" s="200" t="s">
        <v>56</v>
      </c>
      <c r="F91" s="197">
        <v>60000</v>
      </c>
      <c r="G91" s="186" t="s">
        <v>92</v>
      </c>
      <c r="H91" s="197">
        <f>F94</f>
        <v>915000</v>
      </c>
    </row>
    <row r="92" spans="2:8" ht="26.25" customHeight="1">
      <c r="B92" s="110"/>
      <c r="C92" s="55"/>
      <c r="D92" s="55"/>
      <c r="E92" s="200" t="s">
        <v>93</v>
      </c>
      <c r="F92" s="197">
        <v>5000</v>
      </c>
      <c r="G92" s="186"/>
      <c r="H92" s="197"/>
    </row>
    <row r="93" spans="2:8" ht="26.25" customHeight="1">
      <c r="B93" s="110"/>
      <c r="C93" s="55"/>
      <c r="D93" s="55"/>
      <c r="E93" s="200" t="s">
        <v>59</v>
      </c>
      <c r="F93" s="197">
        <v>850000</v>
      </c>
      <c r="G93" s="186"/>
      <c r="H93" s="197"/>
    </row>
    <row r="94" spans="2:8" ht="33" customHeight="1">
      <c r="B94" s="110"/>
      <c r="C94" s="55"/>
      <c r="D94" s="55"/>
      <c r="E94" s="192" t="s">
        <v>9</v>
      </c>
      <c r="F94" s="199">
        <f>F91+F92+F93</f>
        <v>915000</v>
      </c>
      <c r="G94" s="201"/>
      <c r="H94" s="199">
        <f>H91</f>
        <v>915000</v>
      </c>
    </row>
    <row r="95" spans="2:8" ht="17.25" customHeight="1">
      <c r="B95" s="1"/>
      <c r="E95" s="61"/>
      <c r="F95" s="60"/>
      <c r="G95" s="61"/>
      <c r="H95" s="60"/>
    </row>
    <row r="96" spans="2:8" ht="17.25" customHeight="1">
      <c r="B96" s="1" t="s">
        <v>57</v>
      </c>
      <c r="C96" s="256" t="s">
        <v>95</v>
      </c>
      <c r="D96" s="256"/>
      <c r="E96" s="256"/>
      <c r="F96" s="256"/>
      <c r="G96" s="256"/>
      <c r="H96" s="256"/>
    </row>
    <row r="97" spans="2:8" ht="30.75" customHeight="1">
      <c r="B97" s="1"/>
      <c r="C97" s="245" t="s">
        <v>114</v>
      </c>
      <c r="D97" s="246"/>
      <c r="E97" s="203" t="s">
        <v>56</v>
      </c>
      <c r="F97" s="204">
        <v>70000</v>
      </c>
      <c r="G97" s="205" t="s">
        <v>92</v>
      </c>
      <c r="H97" s="204">
        <f>F100</f>
        <v>675000</v>
      </c>
    </row>
    <row r="98" spans="2:8" ht="28.5" customHeight="1">
      <c r="B98" s="1"/>
      <c r="C98" s="202"/>
      <c r="D98" s="202"/>
      <c r="E98" s="203" t="s">
        <v>93</v>
      </c>
      <c r="F98" s="204">
        <v>5000</v>
      </c>
      <c r="G98" s="206"/>
      <c r="H98" s="206"/>
    </row>
    <row r="99" spans="2:8" ht="28.5" customHeight="1">
      <c r="B99" s="1"/>
      <c r="C99" s="202"/>
      <c r="D99" s="202"/>
      <c r="E99" s="203" t="s">
        <v>59</v>
      </c>
      <c r="F99" s="204">
        <v>600000</v>
      </c>
      <c r="G99" s="206"/>
      <c r="H99" s="206"/>
    </row>
    <row r="100" spans="2:8" ht="17.25" customHeight="1">
      <c r="B100" s="1"/>
      <c r="C100" s="207"/>
      <c r="D100" s="207"/>
      <c r="E100" s="192" t="s">
        <v>9</v>
      </c>
      <c r="F100" s="211">
        <f>F97+F98+F99</f>
        <v>675000</v>
      </c>
      <c r="G100" s="209"/>
      <c r="H100" s="210">
        <f>H97</f>
        <v>675000</v>
      </c>
    </row>
    <row r="101" spans="2:8" ht="17.25" customHeight="1">
      <c r="B101" s="1"/>
      <c r="C101" s="207"/>
      <c r="D101" s="207"/>
      <c r="E101" s="212"/>
      <c r="F101" s="213"/>
      <c r="G101" s="214"/>
      <c r="H101" s="215"/>
    </row>
    <row r="102" spans="2:8" ht="17.25" customHeight="1">
      <c r="B102" s="1" t="s">
        <v>58</v>
      </c>
      <c r="C102" s="256" t="s">
        <v>106</v>
      </c>
      <c r="D102" s="256"/>
      <c r="E102" s="256"/>
      <c r="F102" s="256"/>
      <c r="G102" s="256"/>
      <c r="H102" s="256"/>
    </row>
    <row r="103" spans="2:8" ht="41.25" customHeight="1">
      <c r="B103" s="1"/>
      <c r="C103" s="245" t="s">
        <v>114</v>
      </c>
      <c r="D103" s="246"/>
      <c r="E103" s="203" t="s">
        <v>107</v>
      </c>
      <c r="F103" s="204">
        <v>50000</v>
      </c>
      <c r="G103" s="205" t="s">
        <v>92</v>
      </c>
      <c r="H103" s="204">
        <f>F106</f>
        <v>340000</v>
      </c>
    </row>
    <row r="104" spans="2:8" ht="28.5" customHeight="1">
      <c r="B104" s="1"/>
      <c r="C104" s="202"/>
      <c r="D104" s="202"/>
      <c r="E104" s="203" t="s">
        <v>108</v>
      </c>
      <c r="F104" s="204">
        <v>150000</v>
      </c>
      <c r="G104" s="206"/>
      <c r="H104" s="206"/>
    </row>
    <row r="105" spans="2:8" ht="28.5" customHeight="1">
      <c r="B105" s="1"/>
      <c r="C105" s="202"/>
      <c r="D105" s="202"/>
      <c r="E105" s="203" t="s">
        <v>109</v>
      </c>
      <c r="F105" s="204">
        <v>140000</v>
      </c>
      <c r="G105" s="206"/>
      <c r="H105" s="206"/>
    </row>
    <row r="106" spans="2:8" ht="17.25" customHeight="1">
      <c r="B106" s="1"/>
      <c r="C106" s="207"/>
      <c r="D106" s="207"/>
      <c r="E106" s="192" t="s">
        <v>9</v>
      </c>
      <c r="F106" s="211">
        <f>F103+F104+F105</f>
        <v>340000</v>
      </c>
      <c r="G106" s="209"/>
      <c r="H106" s="210">
        <f>H103+H104+H105</f>
        <v>340000</v>
      </c>
    </row>
    <row r="107" spans="2:8" ht="17.25" customHeight="1">
      <c r="B107" s="1"/>
      <c r="C107" s="207"/>
      <c r="D107" s="207"/>
      <c r="E107" s="212"/>
      <c r="F107" s="213"/>
      <c r="G107" s="214"/>
      <c r="H107" s="215"/>
    </row>
    <row r="108" spans="2:8" ht="17.25" customHeight="1">
      <c r="B108" s="1"/>
      <c r="C108" s="207"/>
      <c r="D108" s="207"/>
      <c r="E108" s="212"/>
      <c r="F108" s="213"/>
      <c r="G108" s="214"/>
      <c r="H108" s="215"/>
    </row>
    <row r="109" spans="2:8" ht="17.25" customHeight="1">
      <c r="B109" s="1"/>
      <c r="E109" s="245"/>
      <c r="F109" s="246"/>
      <c r="G109" s="61"/>
      <c r="H109" s="60"/>
    </row>
    <row r="110" spans="2:8" ht="17.25" customHeight="1">
      <c r="B110" s="1" t="s">
        <v>61</v>
      </c>
      <c r="C110" s="281" t="s">
        <v>51</v>
      </c>
      <c r="D110" s="281"/>
      <c r="E110" s="281"/>
      <c r="F110" s="281"/>
      <c r="G110" s="281"/>
      <c r="H110" s="281"/>
    </row>
    <row r="111" spans="2:8" ht="17.25" customHeight="1">
      <c r="B111" s="1"/>
      <c r="C111" s="245" t="s">
        <v>115</v>
      </c>
      <c r="D111" s="246"/>
      <c r="E111" s="143" t="s">
        <v>31</v>
      </c>
      <c r="F111" s="143">
        <v>100000</v>
      </c>
      <c r="G111" s="119" t="s">
        <v>32</v>
      </c>
      <c r="H111" s="143">
        <f>F115</f>
        <v>675000</v>
      </c>
    </row>
    <row r="112" spans="2:8" ht="17.25" customHeight="1">
      <c r="B112" s="1"/>
      <c r="E112" s="143" t="s">
        <v>6</v>
      </c>
      <c r="F112" s="143">
        <v>25000</v>
      </c>
      <c r="G112" s="119"/>
      <c r="H112" s="143"/>
    </row>
    <row r="113" spans="2:8" ht="17.25" customHeight="1">
      <c r="B113" s="1"/>
      <c r="E113" s="143" t="s">
        <v>7</v>
      </c>
      <c r="F113" s="143">
        <v>500000</v>
      </c>
      <c r="G113" s="119"/>
      <c r="H113" s="143"/>
    </row>
    <row r="114" spans="2:8" ht="17.25" customHeight="1">
      <c r="B114" s="1"/>
      <c r="E114" s="143" t="s">
        <v>8</v>
      </c>
      <c r="F114" s="143">
        <v>50000</v>
      </c>
      <c r="G114" s="119"/>
      <c r="H114" s="143"/>
    </row>
    <row r="115" spans="2:8" ht="17.25" customHeight="1">
      <c r="B115" s="1"/>
      <c r="D115" s="55"/>
      <c r="E115" s="144" t="s">
        <v>9</v>
      </c>
      <c r="F115" s="139">
        <f>SUM(F111:F114)</f>
        <v>675000</v>
      </c>
      <c r="G115" s="140"/>
      <c r="H115" s="139">
        <f>SUM(H111:H114)</f>
        <v>675000</v>
      </c>
    </row>
    <row r="116" spans="2:8" ht="17.25" customHeight="1">
      <c r="B116" s="1"/>
      <c r="D116" s="55"/>
      <c r="E116" s="100"/>
      <c r="F116" s="101"/>
      <c r="G116" s="93"/>
      <c r="H116" s="101"/>
    </row>
    <row r="117" spans="2:8" ht="17.25" customHeight="1">
      <c r="B117" s="110" t="s">
        <v>98</v>
      </c>
      <c r="C117" s="255" t="s">
        <v>116</v>
      </c>
      <c r="D117" s="255"/>
      <c r="E117" s="255"/>
      <c r="F117" s="255"/>
      <c r="G117" s="255"/>
      <c r="H117" s="255"/>
    </row>
    <row r="118" spans="2:8" ht="17.25" customHeight="1">
      <c r="B118" s="1"/>
      <c r="C118" s="245" t="s">
        <v>117</v>
      </c>
      <c r="D118" s="246"/>
      <c r="E118" s="135" t="s">
        <v>6</v>
      </c>
      <c r="F118" s="136">
        <v>5000</v>
      </c>
      <c r="G118" s="119" t="s">
        <v>32</v>
      </c>
      <c r="H118" s="139">
        <f>F121</f>
        <v>130000</v>
      </c>
    </row>
    <row r="119" spans="2:8" ht="17.25" customHeight="1">
      <c r="B119" s="1"/>
      <c r="D119" s="55"/>
      <c r="E119" s="135" t="s">
        <v>59</v>
      </c>
      <c r="F119" s="136">
        <v>120000</v>
      </c>
      <c r="G119" s="140"/>
      <c r="H119" s="139"/>
    </row>
    <row r="120" spans="2:8" ht="17.25" customHeight="1">
      <c r="B120" s="1"/>
      <c r="D120" s="55"/>
      <c r="E120" s="135" t="s">
        <v>8</v>
      </c>
      <c r="F120" s="136">
        <v>5000</v>
      </c>
      <c r="G120" s="140"/>
      <c r="H120" s="139"/>
    </row>
    <row r="121" spans="2:8" ht="17.25" customHeight="1">
      <c r="B121" s="1"/>
      <c r="D121" s="55"/>
      <c r="E121" s="137" t="s">
        <v>9</v>
      </c>
      <c r="F121" s="138">
        <f>F118+F119+F120</f>
        <v>130000</v>
      </c>
      <c r="G121" s="140"/>
      <c r="H121" s="139">
        <f>H118</f>
        <v>130000</v>
      </c>
    </row>
    <row r="122" spans="2:8" ht="17.25" customHeight="1">
      <c r="B122" s="1"/>
      <c r="D122" s="55"/>
      <c r="E122" s="100"/>
      <c r="F122" s="101"/>
      <c r="G122" s="93"/>
      <c r="H122" s="101"/>
    </row>
    <row r="123" spans="2:8" ht="21.75" customHeight="1">
      <c r="B123" s="110" t="s">
        <v>118</v>
      </c>
      <c r="C123" s="252" t="s">
        <v>85</v>
      </c>
      <c r="D123" s="252"/>
      <c r="E123" s="252"/>
      <c r="F123" s="252"/>
      <c r="G123" s="252"/>
      <c r="H123" s="252"/>
    </row>
    <row r="124" spans="2:9" ht="15">
      <c r="B124" s="94"/>
      <c r="C124" s="245" t="s">
        <v>119</v>
      </c>
      <c r="D124" s="246"/>
      <c r="E124" s="141" t="s">
        <v>7</v>
      </c>
      <c r="F124" s="136">
        <v>850000</v>
      </c>
      <c r="G124" s="118" t="s">
        <v>32</v>
      </c>
      <c r="H124" s="136">
        <v>880000</v>
      </c>
      <c r="I124" s="18"/>
    </row>
    <row r="125" spans="2:8" ht="15">
      <c r="B125" s="94"/>
      <c r="C125" s="96"/>
      <c r="D125" s="97"/>
      <c r="E125" s="141" t="s">
        <v>8</v>
      </c>
      <c r="F125" s="136">
        <v>30000</v>
      </c>
      <c r="G125" s="118"/>
      <c r="H125" s="136"/>
    </row>
    <row r="126" spans="2:12" ht="17.25" customHeight="1">
      <c r="B126" s="94"/>
      <c r="C126" s="96"/>
      <c r="D126" s="96"/>
      <c r="E126" s="142" t="s">
        <v>9</v>
      </c>
      <c r="F126" s="138">
        <f>SUM(F124:F125)</f>
        <v>880000</v>
      </c>
      <c r="G126" s="137"/>
      <c r="H126" s="138">
        <f>SUM(H124:H125)</f>
        <v>880000</v>
      </c>
      <c r="L126" s="9"/>
    </row>
    <row r="127" spans="2:12" ht="17.25" customHeight="1">
      <c r="B127" s="1"/>
      <c r="C127" s="22"/>
      <c r="D127" s="28"/>
      <c r="E127" s="30"/>
      <c r="F127" s="28"/>
      <c r="G127" s="28"/>
      <c r="H127" s="31"/>
      <c r="L127" s="9"/>
    </row>
    <row r="128" spans="4:8" ht="13.5" customHeight="1">
      <c r="D128" s="4"/>
      <c r="E128" s="12"/>
      <c r="F128" s="15"/>
      <c r="G128" s="4"/>
      <c r="H128" s="4"/>
    </row>
    <row r="129" spans="2:8" ht="29.25" customHeight="1">
      <c r="B129" s="71" t="s">
        <v>27</v>
      </c>
      <c r="C129" s="260" t="s">
        <v>38</v>
      </c>
      <c r="D129" s="260"/>
      <c r="E129" s="260"/>
      <c r="F129" s="260"/>
      <c r="G129" s="260"/>
      <c r="H129" s="73">
        <f>H134+H139</f>
        <v>840000</v>
      </c>
    </row>
    <row r="130" spans="4:8" ht="15">
      <c r="D130" s="4"/>
      <c r="E130" s="62"/>
      <c r="F130" s="63"/>
      <c r="G130" s="11"/>
      <c r="H130" s="64"/>
    </row>
    <row r="131" spans="2:8" ht="18.75" customHeight="1">
      <c r="B131" s="110" t="s">
        <v>19</v>
      </c>
      <c r="C131" s="252" t="s">
        <v>39</v>
      </c>
      <c r="D131" s="252"/>
      <c r="E131" s="252"/>
      <c r="F131" s="252"/>
      <c r="G131" s="252"/>
      <c r="H131" s="252"/>
    </row>
    <row r="132" spans="2:14" ht="15">
      <c r="B132" s="55"/>
      <c r="C132" s="245" t="s">
        <v>128</v>
      </c>
      <c r="D132" s="246"/>
      <c r="E132" s="217" t="s">
        <v>7</v>
      </c>
      <c r="F132" s="218">
        <v>9000</v>
      </c>
      <c r="G132" s="183" t="s">
        <v>32</v>
      </c>
      <c r="H132" s="208">
        <f>F134</f>
        <v>10000</v>
      </c>
      <c r="I132" s="28"/>
      <c r="J132" s="28"/>
      <c r="K132" s="28"/>
      <c r="L132" s="28"/>
      <c r="M132" s="28"/>
      <c r="N132" s="28"/>
    </row>
    <row r="133" spans="2:14" ht="26.25">
      <c r="B133" s="55"/>
      <c r="C133" s="55"/>
      <c r="D133" s="216"/>
      <c r="E133" s="185" t="s">
        <v>56</v>
      </c>
      <c r="F133" s="218">
        <v>1000</v>
      </c>
      <c r="G133" s="183"/>
      <c r="H133" s="208"/>
      <c r="I133" s="28"/>
      <c r="J133" s="28"/>
      <c r="K133" s="28"/>
      <c r="L133" s="28"/>
      <c r="M133" s="28"/>
      <c r="N133" s="28"/>
    </row>
    <row r="134" spans="2:14" ht="15">
      <c r="B134" s="55"/>
      <c r="C134" s="55"/>
      <c r="D134" s="219"/>
      <c r="E134" s="192" t="s">
        <v>9</v>
      </c>
      <c r="F134" s="220">
        <f>F132+F133</f>
        <v>10000</v>
      </c>
      <c r="G134" s="221"/>
      <c r="H134" s="211">
        <f>SUM(H132:H132)</f>
        <v>10000</v>
      </c>
      <c r="I134" s="28"/>
      <c r="J134" s="28"/>
      <c r="K134" s="28"/>
      <c r="L134" s="28"/>
      <c r="M134" s="28"/>
      <c r="N134" s="28"/>
    </row>
    <row r="135" spans="2:14" ht="7.5" customHeight="1">
      <c r="B135" s="5"/>
      <c r="C135" s="54"/>
      <c r="D135" s="59"/>
      <c r="E135" s="59"/>
      <c r="F135" s="59"/>
      <c r="G135" s="59"/>
      <c r="H135" s="52"/>
      <c r="I135" s="28"/>
      <c r="J135" s="28"/>
      <c r="K135" s="28"/>
      <c r="L135" s="28"/>
      <c r="M135" s="28"/>
      <c r="N135" s="28"/>
    </row>
    <row r="136" spans="2:8" s="207" customFormat="1" ht="35.25" customHeight="1">
      <c r="B136" s="222" t="s">
        <v>20</v>
      </c>
      <c r="C136" s="240" t="s">
        <v>40</v>
      </c>
      <c r="D136" s="240"/>
      <c r="E136" s="240"/>
      <c r="F136" s="240"/>
      <c r="G136" s="240"/>
      <c r="H136" s="240"/>
    </row>
    <row r="137" spans="2:14" s="207" customFormat="1" ht="16.5" customHeight="1">
      <c r="B137" s="231"/>
      <c r="C137" s="247" t="s">
        <v>120</v>
      </c>
      <c r="D137" s="248"/>
      <c r="E137" s="201" t="s">
        <v>7</v>
      </c>
      <c r="F137" s="226">
        <v>800000</v>
      </c>
      <c r="G137" s="186" t="s">
        <v>32</v>
      </c>
      <c r="H137" s="197">
        <f>F139-H138</f>
        <v>590000</v>
      </c>
      <c r="I137" s="232"/>
      <c r="J137" s="232"/>
      <c r="K137" s="232"/>
      <c r="L137" s="232"/>
      <c r="M137" s="232"/>
      <c r="N137" s="232"/>
    </row>
    <row r="138" spans="2:14" s="207" customFormat="1" ht="16.5" customHeight="1">
      <c r="B138" s="231"/>
      <c r="C138" s="233"/>
      <c r="D138" s="233"/>
      <c r="E138" s="201" t="s">
        <v>8</v>
      </c>
      <c r="F138" s="226">
        <v>30000</v>
      </c>
      <c r="G138" s="201" t="s">
        <v>99</v>
      </c>
      <c r="H138" s="197">
        <v>240000</v>
      </c>
      <c r="I138" s="232"/>
      <c r="J138" s="232"/>
      <c r="K138" s="232"/>
      <c r="L138" s="232"/>
      <c r="M138" s="232"/>
      <c r="N138" s="232"/>
    </row>
    <row r="139" spans="2:14" s="207" customFormat="1" ht="16.5" customHeight="1">
      <c r="B139" s="231"/>
      <c r="C139" s="233"/>
      <c r="D139" s="219"/>
      <c r="E139" s="227" t="s">
        <v>9</v>
      </c>
      <c r="F139" s="228">
        <f>SUM(F137:F138)</f>
        <v>830000</v>
      </c>
      <c r="G139" s="227"/>
      <c r="H139" s="199">
        <f>H137+H138</f>
        <v>830000</v>
      </c>
      <c r="I139" s="232"/>
      <c r="J139" s="232"/>
      <c r="K139" s="232"/>
      <c r="L139" s="232"/>
      <c r="M139" s="232"/>
      <c r="N139" s="232"/>
    </row>
    <row r="140" spans="2:14" ht="16.5" customHeight="1">
      <c r="B140" s="5"/>
      <c r="C140" s="54"/>
      <c r="D140" s="59"/>
      <c r="E140" s="59"/>
      <c r="F140" s="59"/>
      <c r="G140" s="59"/>
      <c r="H140" s="52"/>
      <c r="I140" s="28"/>
      <c r="J140" s="28"/>
      <c r="K140" s="28"/>
      <c r="L140" s="28"/>
      <c r="M140" s="28"/>
      <c r="N140" s="28"/>
    </row>
    <row r="141" spans="2:8" ht="13.5" customHeight="1">
      <c r="B141" s="5"/>
      <c r="C141" s="6"/>
      <c r="D141" s="7"/>
      <c r="E141" s="7"/>
      <c r="F141" s="7"/>
      <c r="G141" s="7"/>
      <c r="H141" s="4"/>
    </row>
    <row r="142" spans="2:8" s="1" customFormat="1" ht="17.25" customHeight="1">
      <c r="B142" s="71" t="s">
        <v>28</v>
      </c>
      <c r="C142" s="254" t="s">
        <v>15</v>
      </c>
      <c r="D142" s="254"/>
      <c r="E142" s="254"/>
      <c r="F142" s="254"/>
      <c r="G142" s="254"/>
      <c r="H142" s="73">
        <f>H147</f>
        <v>60000</v>
      </c>
    </row>
    <row r="143" spans="2:8" ht="13.5" customHeight="1">
      <c r="B143" s="41"/>
      <c r="C143" s="42"/>
      <c r="D143" s="42"/>
      <c r="E143" s="42"/>
      <c r="F143" s="42"/>
      <c r="G143" s="42"/>
      <c r="H143" s="43"/>
    </row>
    <row r="144" spans="2:8" ht="18.75" customHeight="1">
      <c r="B144" s="110" t="s">
        <v>19</v>
      </c>
      <c r="C144" s="252" t="s">
        <v>63</v>
      </c>
      <c r="D144" s="252"/>
      <c r="E144" s="252"/>
      <c r="F144" s="252"/>
      <c r="G144" s="252"/>
      <c r="H144" s="252"/>
    </row>
    <row r="145" spans="2:8" ht="15">
      <c r="B145" s="55"/>
      <c r="C145" s="245" t="s">
        <v>121</v>
      </c>
      <c r="D145" s="246"/>
      <c r="E145" s="167" t="s">
        <v>7</v>
      </c>
      <c r="F145" s="162">
        <v>50000</v>
      </c>
      <c r="G145" s="118" t="s">
        <v>32</v>
      </c>
      <c r="H145" s="163">
        <v>60000</v>
      </c>
    </row>
    <row r="146" spans="2:8" ht="15">
      <c r="B146" s="55"/>
      <c r="C146" s="55"/>
      <c r="D146" s="117"/>
      <c r="E146" s="167" t="s">
        <v>8</v>
      </c>
      <c r="F146" s="162">
        <v>10000</v>
      </c>
      <c r="G146" s="118"/>
      <c r="H146" s="163"/>
    </row>
    <row r="147" spans="2:8" ht="15">
      <c r="B147" s="55"/>
      <c r="C147" s="55"/>
      <c r="D147" s="55"/>
      <c r="E147" s="137" t="s">
        <v>9</v>
      </c>
      <c r="F147" s="164">
        <f>SUM(F145:F146)</f>
        <v>60000</v>
      </c>
      <c r="G147" s="165"/>
      <c r="H147" s="166">
        <f>SUM(H145:H146)</f>
        <v>60000</v>
      </c>
    </row>
    <row r="148" spans="2:8" ht="15">
      <c r="B148" s="55"/>
      <c r="C148" s="55"/>
      <c r="D148" s="55"/>
      <c r="E148" s="61"/>
      <c r="F148" s="127"/>
      <c r="G148" s="128"/>
      <c r="H148" s="129"/>
    </row>
    <row r="149" spans="2:8" ht="15">
      <c r="B149" s="96"/>
      <c r="C149" s="96"/>
      <c r="D149" s="96"/>
      <c r="E149" s="98"/>
      <c r="F149" s="106"/>
      <c r="G149" s="107"/>
      <c r="H149" s="108"/>
    </row>
    <row r="150" spans="2:8" s="1" customFormat="1" ht="17.25" customHeight="1">
      <c r="B150" s="71" t="s">
        <v>65</v>
      </c>
      <c r="C150" s="254" t="s">
        <v>29</v>
      </c>
      <c r="D150" s="254"/>
      <c r="E150" s="254"/>
      <c r="F150" s="254"/>
      <c r="G150" s="254"/>
      <c r="H150" s="73">
        <f>H156+H162</f>
        <v>185000</v>
      </c>
    </row>
    <row r="151" spans="2:8" ht="15">
      <c r="B151" s="96"/>
      <c r="C151" s="96"/>
      <c r="D151" s="96"/>
      <c r="E151" s="98"/>
      <c r="F151" s="106"/>
      <c r="G151" s="107"/>
      <c r="H151" s="108"/>
    </row>
    <row r="152" spans="2:8" ht="15">
      <c r="B152" s="55" t="s">
        <v>19</v>
      </c>
      <c r="C152" s="282" t="s">
        <v>68</v>
      </c>
      <c r="D152" s="282"/>
      <c r="E152" s="282"/>
      <c r="F152" s="282"/>
      <c r="G152" s="282"/>
      <c r="H152" s="282"/>
    </row>
    <row r="153" spans="2:8" ht="15">
      <c r="B153" s="55"/>
      <c r="C153" s="245" t="s">
        <v>122</v>
      </c>
      <c r="D153" s="246"/>
      <c r="E153" s="135" t="s">
        <v>6</v>
      </c>
      <c r="F153" s="162">
        <v>2000</v>
      </c>
      <c r="G153" s="118" t="s">
        <v>32</v>
      </c>
      <c r="H153" s="163">
        <f>F156</f>
        <v>105000</v>
      </c>
    </row>
    <row r="154" spans="2:8" ht="15">
      <c r="B154" s="55"/>
      <c r="C154" s="55"/>
      <c r="D154" s="55"/>
      <c r="E154" s="135" t="s">
        <v>59</v>
      </c>
      <c r="F154" s="162">
        <v>100000</v>
      </c>
      <c r="G154" s="118"/>
      <c r="H154" s="163"/>
    </row>
    <row r="155" spans="2:8" ht="15">
      <c r="B155" s="55"/>
      <c r="C155" s="55"/>
      <c r="D155" s="55"/>
      <c r="E155" s="135" t="s">
        <v>8</v>
      </c>
      <c r="F155" s="162">
        <v>3000</v>
      </c>
      <c r="G155" s="118"/>
      <c r="H155" s="163"/>
    </row>
    <row r="156" spans="2:8" ht="15">
      <c r="B156" s="55"/>
      <c r="C156" s="55"/>
      <c r="D156" s="55"/>
      <c r="E156" s="137" t="s">
        <v>9</v>
      </c>
      <c r="F156" s="164">
        <f>F153+F154+F155</f>
        <v>105000</v>
      </c>
      <c r="G156" s="165"/>
      <c r="H156" s="166">
        <f>H153</f>
        <v>105000</v>
      </c>
    </row>
    <row r="157" spans="2:8" ht="15">
      <c r="B157" s="96"/>
      <c r="C157" s="96"/>
      <c r="D157" s="96"/>
      <c r="E157" s="98"/>
      <c r="F157" s="106"/>
      <c r="G157" s="107"/>
      <c r="H157" s="108"/>
    </row>
    <row r="158" spans="2:8" ht="15">
      <c r="B158" s="55" t="s">
        <v>20</v>
      </c>
      <c r="C158" s="282" t="s">
        <v>71</v>
      </c>
      <c r="D158" s="282"/>
      <c r="E158" s="282"/>
      <c r="F158" s="282"/>
      <c r="G158" s="282"/>
      <c r="H158" s="282"/>
    </row>
    <row r="159" spans="2:8" ht="15">
      <c r="B159" s="55"/>
      <c r="C159" s="245" t="s">
        <v>123</v>
      </c>
      <c r="D159" s="246"/>
      <c r="E159" s="168" t="s">
        <v>6</v>
      </c>
      <c r="F159" s="163">
        <v>2000</v>
      </c>
      <c r="G159" s="118" t="s">
        <v>32</v>
      </c>
      <c r="H159" s="163">
        <f>F162</f>
        <v>80000</v>
      </c>
    </row>
    <row r="160" spans="2:8" ht="15">
      <c r="B160" s="55"/>
      <c r="C160" s="120"/>
      <c r="D160" s="120"/>
      <c r="E160" s="168" t="s">
        <v>59</v>
      </c>
      <c r="F160" s="163">
        <v>75000</v>
      </c>
      <c r="G160" s="168"/>
      <c r="H160" s="168"/>
    </row>
    <row r="161" spans="2:8" ht="15">
      <c r="B161" s="55"/>
      <c r="C161" s="55"/>
      <c r="D161" s="55"/>
      <c r="E161" s="135" t="s">
        <v>8</v>
      </c>
      <c r="F161" s="169">
        <v>3000</v>
      </c>
      <c r="G161" s="118"/>
      <c r="H161" s="166"/>
    </row>
    <row r="162" spans="2:8" ht="15">
      <c r="B162" s="55"/>
      <c r="C162" s="55"/>
      <c r="D162" s="55"/>
      <c r="E162" s="137" t="s">
        <v>9</v>
      </c>
      <c r="F162" s="170">
        <f>F159+F160+F161</f>
        <v>80000</v>
      </c>
      <c r="G162" s="165"/>
      <c r="H162" s="166">
        <f>H159</f>
        <v>80000</v>
      </c>
    </row>
    <row r="163" spans="2:8" ht="15">
      <c r="B163" s="55"/>
      <c r="C163" s="55"/>
      <c r="D163" s="55"/>
      <c r="E163" s="61"/>
      <c r="F163" s="130"/>
      <c r="G163" s="128"/>
      <c r="H163" s="129"/>
    </row>
    <row r="164" spans="2:8" ht="15">
      <c r="B164" s="96"/>
      <c r="C164" s="96"/>
      <c r="D164" s="96"/>
      <c r="E164" s="98"/>
      <c r="F164" s="106"/>
      <c r="G164" s="107"/>
      <c r="H164" s="108"/>
    </row>
    <row r="165" spans="2:8" ht="15">
      <c r="B165" s="109" t="s">
        <v>67</v>
      </c>
      <c r="C165" s="276" t="s">
        <v>66</v>
      </c>
      <c r="D165" s="276"/>
      <c r="E165" s="276"/>
      <c r="F165" s="276"/>
      <c r="G165" s="276"/>
      <c r="H165" s="126">
        <f>H169</f>
        <v>20000</v>
      </c>
    </row>
    <row r="166" spans="2:8" ht="15">
      <c r="B166" s="96"/>
      <c r="C166" s="96"/>
      <c r="D166" s="96"/>
      <c r="E166" s="98"/>
      <c r="F166" s="106"/>
      <c r="G166" s="107"/>
      <c r="H166" s="125"/>
    </row>
    <row r="167" spans="2:8" s="207" customFormat="1" ht="15">
      <c r="B167" s="219" t="s">
        <v>19</v>
      </c>
      <c r="C167" s="253" t="s">
        <v>133</v>
      </c>
      <c r="D167" s="253"/>
      <c r="E167" s="253"/>
      <c r="F167" s="253"/>
      <c r="G167" s="253"/>
      <c r="H167" s="253"/>
    </row>
    <row r="168" spans="2:8" ht="26.25">
      <c r="B168" s="55"/>
      <c r="C168" s="245" t="s">
        <v>124</v>
      </c>
      <c r="D168" s="246"/>
      <c r="E168" s="145" t="s">
        <v>56</v>
      </c>
      <c r="F168" s="163">
        <v>20000</v>
      </c>
      <c r="G168" s="118" t="s">
        <v>32</v>
      </c>
      <c r="H168" s="163">
        <f>F169</f>
        <v>20000</v>
      </c>
    </row>
    <row r="169" spans="2:8" ht="15">
      <c r="B169" s="55"/>
      <c r="C169" s="120"/>
      <c r="D169" s="120"/>
      <c r="E169" s="142" t="s">
        <v>9</v>
      </c>
      <c r="F169" s="166">
        <f>F168</f>
        <v>20000</v>
      </c>
      <c r="G169" s="142"/>
      <c r="H169" s="166">
        <f>H168</f>
        <v>20000</v>
      </c>
    </row>
    <row r="170" spans="2:8" ht="15">
      <c r="B170" s="55"/>
      <c r="C170" s="124"/>
      <c r="D170" s="124"/>
      <c r="E170" s="131"/>
      <c r="F170" s="129"/>
      <c r="G170" s="131"/>
      <c r="H170" s="129"/>
    </row>
    <row r="171" spans="5:8" ht="15">
      <c r="E171" s="32"/>
      <c r="F171" s="33"/>
      <c r="G171" s="34"/>
      <c r="H171" s="35"/>
    </row>
    <row r="172" spans="1:8" s="68" customFormat="1" ht="15">
      <c r="A172" s="76"/>
      <c r="B172" s="77" t="s">
        <v>41</v>
      </c>
      <c r="C172" s="249" t="s">
        <v>42</v>
      </c>
      <c r="D172" s="250"/>
      <c r="E172" s="250"/>
      <c r="F172" s="250"/>
      <c r="G172" s="250"/>
      <c r="H172" s="251"/>
    </row>
    <row r="173" spans="1:8" s="68" customFormat="1" ht="19.5" customHeight="1">
      <c r="A173" s="78"/>
      <c r="B173" s="79"/>
      <c r="C173" s="80"/>
      <c r="D173" s="81"/>
      <c r="E173" s="81"/>
      <c r="F173" s="81"/>
      <c r="G173" s="82" t="s">
        <v>9</v>
      </c>
      <c r="H173" s="83">
        <f>H175+H183</f>
        <v>230000</v>
      </c>
    </row>
    <row r="174" spans="2:11" ht="52.5" customHeight="1">
      <c r="B174" s="8"/>
      <c r="C174" s="8"/>
      <c r="E174" s="74" t="s">
        <v>30</v>
      </c>
      <c r="F174" s="75" t="s">
        <v>74</v>
      </c>
      <c r="G174" s="268" t="s">
        <v>10</v>
      </c>
      <c r="H174" s="269"/>
      <c r="K174" s="9"/>
    </row>
    <row r="175" spans="2:8" s="1" customFormat="1" ht="17.25" customHeight="1">
      <c r="B175" s="71" t="s">
        <v>43</v>
      </c>
      <c r="C175" s="254" t="s">
        <v>34</v>
      </c>
      <c r="D175" s="254"/>
      <c r="E175" s="254"/>
      <c r="F175" s="254"/>
      <c r="G175" s="254"/>
      <c r="H175" s="73">
        <f>H180</f>
        <v>10000</v>
      </c>
    </row>
    <row r="176" spans="2:9" ht="15">
      <c r="B176" s="19"/>
      <c r="C176" s="40"/>
      <c r="D176" s="37"/>
      <c r="E176" s="37"/>
      <c r="F176" s="37"/>
      <c r="G176" s="37"/>
      <c r="H176" s="37"/>
      <c r="I176" s="37"/>
    </row>
    <row r="177" spans="2:8" s="219" customFormat="1" ht="18.75" customHeight="1">
      <c r="B177" s="222" t="s">
        <v>19</v>
      </c>
      <c r="C177" s="240" t="s">
        <v>86</v>
      </c>
      <c r="D177" s="240"/>
      <c r="E177" s="240"/>
      <c r="F177" s="240"/>
      <c r="G177" s="240"/>
      <c r="H177" s="240"/>
    </row>
    <row r="178" spans="3:9" s="219" customFormat="1" ht="15">
      <c r="C178" s="241" t="s">
        <v>125</v>
      </c>
      <c r="D178" s="242"/>
      <c r="E178" s="201" t="s">
        <v>7</v>
      </c>
      <c r="F178" s="226">
        <v>9000</v>
      </c>
      <c r="G178" s="186" t="s">
        <v>32</v>
      </c>
      <c r="H178" s="226">
        <f>F180</f>
        <v>10000</v>
      </c>
      <c r="I178" s="229"/>
    </row>
    <row r="179" spans="3:9" s="219" customFormat="1" ht="15">
      <c r="C179" s="230"/>
      <c r="D179" s="229"/>
      <c r="E179" s="201" t="s">
        <v>8</v>
      </c>
      <c r="F179" s="226">
        <v>1000</v>
      </c>
      <c r="G179" s="186"/>
      <c r="H179" s="226"/>
      <c r="I179" s="229"/>
    </row>
    <row r="180" spans="2:9" s="207" customFormat="1" ht="15">
      <c r="B180" s="223"/>
      <c r="C180" s="225"/>
      <c r="D180" s="223"/>
      <c r="E180" s="227" t="s">
        <v>9</v>
      </c>
      <c r="F180" s="228">
        <f>F178+F179</f>
        <v>10000</v>
      </c>
      <c r="G180" s="227"/>
      <c r="H180" s="228">
        <f>H178+H179</f>
        <v>10000</v>
      </c>
      <c r="I180" s="224"/>
    </row>
    <row r="181" spans="3:9" ht="15">
      <c r="C181" s="36"/>
      <c r="D181" s="37"/>
      <c r="E181" s="44"/>
      <c r="F181" s="46"/>
      <c r="G181" s="44"/>
      <c r="H181" s="46"/>
      <c r="I181" s="37"/>
    </row>
    <row r="182" spans="3:9" ht="15">
      <c r="C182" s="36"/>
      <c r="D182" s="37"/>
      <c r="E182" s="44"/>
      <c r="F182" s="46"/>
      <c r="G182" s="44"/>
      <c r="H182" s="46"/>
      <c r="I182" s="37"/>
    </row>
    <row r="183" spans="2:8" s="1" customFormat="1" ht="17.25" customHeight="1">
      <c r="B183" s="71" t="s">
        <v>73</v>
      </c>
      <c r="C183" s="254" t="s">
        <v>50</v>
      </c>
      <c r="D183" s="254"/>
      <c r="E183" s="254"/>
      <c r="F183" s="254"/>
      <c r="G183" s="254"/>
      <c r="H183" s="73">
        <f>H187+H192</f>
        <v>220000</v>
      </c>
    </row>
    <row r="184" spans="3:9" ht="15">
      <c r="C184" s="36"/>
      <c r="D184" s="37"/>
      <c r="E184" s="44"/>
      <c r="F184" s="46"/>
      <c r="G184" s="44"/>
      <c r="H184" s="46"/>
      <c r="I184" s="37"/>
    </row>
    <row r="185" spans="2:8" ht="18.75" customHeight="1">
      <c r="B185" s="110" t="s">
        <v>19</v>
      </c>
      <c r="C185" s="252" t="s">
        <v>45</v>
      </c>
      <c r="D185" s="252"/>
      <c r="E185" s="252"/>
      <c r="F185" s="252"/>
      <c r="G185" s="252"/>
      <c r="H185" s="252"/>
    </row>
    <row r="186" spans="2:9" ht="15">
      <c r="B186" s="55"/>
      <c r="C186" s="241" t="s">
        <v>126</v>
      </c>
      <c r="D186" s="242"/>
      <c r="E186" s="147" t="s">
        <v>31</v>
      </c>
      <c r="F186" s="148">
        <v>100000</v>
      </c>
      <c r="G186" s="121" t="s">
        <v>32</v>
      </c>
      <c r="H186" s="148">
        <v>100000</v>
      </c>
      <c r="I186" s="37"/>
    </row>
    <row r="187" spans="2:9" ht="15">
      <c r="B187" s="55"/>
      <c r="C187" s="123"/>
      <c r="D187" s="55"/>
      <c r="E187" s="150" t="s">
        <v>9</v>
      </c>
      <c r="F187" s="151">
        <v>100000</v>
      </c>
      <c r="G187" s="150"/>
      <c r="H187" s="171">
        <f>H186</f>
        <v>100000</v>
      </c>
      <c r="I187" s="37"/>
    </row>
    <row r="188" spans="3:9" ht="15">
      <c r="C188" s="40"/>
      <c r="D188" s="37"/>
      <c r="E188" s="44"/>
      <c r="F188" s="46"/>
      <c r="G188" s="44"/>
      <c r="H188" s="47"/>
      <c r="I188" s="37"/>
    </row>
    <row r="189" spans="2:8" ht="18.75" customHeight="1">
      <c r="B189" s="110" t="s">
        <v>20</v>
      </c>
      <c r="C189" s="252" t="s">
        <v>62</v>
      </c>
      <c r="D189" s="252"/>
      <c r="E189" s="252"/>
      <c r="F189" s="252"/>
      <c r="G189" s="252"/>
      <c r="H189" s="252"/>
    </row>
    <row r="190" spans="2:9" ht="15">
      <c r="B190" s="55"/>
      <c r="C190" s="241" t="s">
        <v>127</v>
      </c>
      <c r="D190" s="242"/>
      <c r="E190" s="147" t="s">
        <v>7</v>
      </c>
      <c r="F190" s="148">
        <v>100000</v>
      </c>
      <c r="G190" s="121" t="s">
        <v>46</v>
      </c>
      <c r="H190" s="172">
        <f>F192</f>
        <v>120000</v>
      </c>
      <c r="I190" s="37"/>
    </row>
    <row r="191" spans="2:9" ht="15">
      <c r="B191" s="55"/>
      <c r="C191" s="123"/>
      <c r="D191" s="122"/>
      <c r="E191" s="147" t="s">
        <v>8</v>
      </c>
      <c r="F191" s="148">
        <v>20000</v>
      </c>
      <c r="G191" s="121"/>
      <c r="H191" s="172"/>
      <c r="I191" s="37"/>
    </row>
    <row r="192" spans="2:9" ht="15">
      <c r="B192" s="55"/>
      <c r="C192" s="123"/>
      <c r="D192" s="55"/>
      <c r="E192" s="150" t="s">
        <v>9</v>
      </c>
      <c r="F192" s="151">
        <f>F190+F191</f>
        <v>120000</v>
      </c>
      <c r="G192" s="150"/>
      <c r="H192" s="171">
        <f>H191+H190</f>
        <v>120000</v>
      </c>
      <c r="I192" s="37"/>
    </row>
    <row r="193" spans="3:9" ht="15">
      <c r="C193" s="40"/>
      <c r="E193" s="42"/>
      <c r="F193" s="65"/>
      <c r="G193" s="66"/>
      <c r="H193" s="67"/>
      <c r="I193" s="37"/>
    </row>
    <row r="194" spans="3:9" ht="15">
      <c r="C194" s="40"/>
      <c r="E194" s="42"/>
      <c r="F194" s="65"/>
      <c r="G194" s="66"/>
      <c r="H194" s="67"/>
      <c r="I194" s="37"/>
    </row>
    <row r="195" spans="2:9" ht="13.5" customHeight="1" thickBot="1">
      <c r="B195" s="5"/>
      <c r="C195" s="36"/>
      <c r="D195" s="19"/>
      <c r="E195" s="38"/>
      <c r="F195" s="38"/>
      <c r="G195" s="38"/>
      <c r="H195" s="39"/>
      <c r="I195" s="45"/>
    </row>
    <row r="196" spans="1:8" s="70" customFormat="1" ht="33" customHeight="1" thickBot="1">
      <c r="A196" s="86"/>
      <c r="B196" s="87" t="s">
        <v>25</v>
      </c>
      <c r="C196" s="88"/>
      <c r="D196" s="89"/>
      <c r="E196" s="89"/>
      <c r="F196" s="89"/>
      <c r="G196" s="90"/>
      <c r="H196" s="91">
        <f>H173+H59+H43+H17</f>
        <v>8105000</v>
      </c>
    </row>
    <row r="197" spans="2:8" ht="13.5" customHeight="1">
      <c r="B197" s="5"/>
      <c r="C197" s="13"/>
      <c r="D197" s="14"/>
      <c r="E197" s="14"/>
      <c r="F197" s="14"/>
      <c r="G197" s="14"/>
      <c r="H197" s="4"/>
    </row>
    <row r="198" spans="2:8" ht="15">
      <c r="B198" s="238" t="s">
        <v>134</v>
      </c>
      <c r="C198" s="238"/>
      <c r="D198" s="238"/>
      <c r="E198" s="238"/>
      <c r="F198" s="238"/>
      <c r="G198" s="238"/>
      <c r="H198" s="238"/>
    </row>
    <row r="199" spans="2:8" ht="15">
      <c r="B199" s="16"/>
      <c r="C199" s="16"/>
      <c r="D199" s="16"/>
      <c r="E199" s="16"/>
      <c r="F199" s="16"/>
      <c r="G199" s="16"/>
      <c r="H199" s="16"/>
    </row>
    <row r="200" spans="2:8" s="17" customFormat="1" ht="30" customHeight="1">
      <c r="B200" s="263" t="s">
        <v>135</v>
      </c>
      <c r="C200" s="263"/>
      <c r="D200" s="263"/>
      <c r="E200" s="263"/>
      <c r="F200" s="263"/>
      <c r="G200" s="263"/>
      <c r="H200" s="263"/>
    </row>
    <row r="201" spans="2:8" ht="9" customHeight="1" thickBot="1">
      <c r="B201" s="173"/>
      <c r="C201" s="173"/>
      <c r="D201" s="173"/>
      <c r="E201" s="173"/>
      <c r="F201" s="173"/>
      <c r="G201" s="173"/>
      <c r="H201" s="173"/>
    </row>
    <row r="202" spans="2:8" ht="15">
      <c r="B202" s="10"/>
      <c r="C202" s="288" t="s">
        <v>24</v>
      </c>
      <c r="D202" s="289"/>
      <c r="E202" s="289"/>
      <c r="F202" s="289"/>
      <c r="G202" s="174">
        <f>H66</f>
        <v>70000</v>
      </c>
      <c r="H202" s="10"/>
    </row>
    <row r="203" spans="2:8" ht="15">
      <c r="B203" s="10"/>
      <c r="C203" s="270" t="s">
        <v>47</v>
      </c>
      <c r="D203" s="271"/>
      <c r="E203" s="271"/>
      <c r="F203" s="271"/>
      <c r="G203" s="175">
        <f>H69</f>
        <v>90000</v>
      </c>
      <c r="H203" s="10"/>
    </row>
    <row r="204" spans="2:8" s="207" customFormat="1" ht="15">
      <c r="B204" s="234"/>
      <c r="C204" s="286" t="s">
        <v>96</v>
      </c>
      <c r="D204" s="287"/>
      <c r="E204" s="287"/>
      <c r="F204" s="287"/>
      <c r="G204" s="235">
        <f>H106+H100+H94+H88+H82</f>
        <v>2925000</v>
      </c>
      <c r="H204" s="234"/>
    </row>
    <row r="205" spans="2:8" s="207" customFormat="1" ht="15">
      <c r="B205" s="234"/>
      <c r="C205" s="286" t="s">
        <v>129</v>
      </c>
      <c r="D205" s="287"/>
      <c r="E205" s="287"/>
      <c r="F205" s="287"/>
      <c r="G205" s="235">
        <f>H47</f>
        <v>50000</v>
      </c>
      <c r="H205" s="234"/>
    </row>
    <row r="206" spans="2:8" ht="15">
      <c r="B206" s="10"/>
      <c r="C206" s="176" t="s">
        <v>87</v>
      </c>
      <c r="D206" s="177"/>
      <c r="E206" s="178"/>
      <c r="F206" s="179"/>
      <c r="G206" s="235">
        <f>H68</f>
        <v>60000</v>
      </c>
      <c r="H206" s="10"/>
    </row>
    <row r="207" spans="2:8" ht="30" customHeight="1">
      <c r="B207" s="10"/>
      <c r="C207" s="272" t="s">
        <v>97</v>
      </c>
      <c r="D207" s="273"/>
      <c r="E207" s="273"/>
      <c r="F207" s="273"/>
      <c r="G207" s="235">
        <f>H138+H67</f>
        <v>540000</v>
      </c>
      <c r="H207" s="10"/>
    </row>
    <row r="208" spans="2:8" ht="15">
      <c r="B208" s="10"/>
      <c r="C208" s="270" t="s">
        <v>49</v>
      </c>
      <c r="D208" s="271"/>
      <c r="E208" s="271"/>
      <c r="F208" s="271"/>
      <c r="G208" s="236">
        <f>H196-G202-G203-G204-G205-G206-G207</f>
        <v>4370000</v>
      </c>
      <c r="H208" s="49"/>
    </row>
    <row r="209" spans="2:8" ht="15.75" thickBot="1">
      <c r="B209" s="10"/>
      <c r="C209" s="283" t="s">
        <v>9</v>
      </c>
      <c r="D209" s="284"/>
      <c r="E209" s="284"/>
      <c r="F209" s="285"/>
      <c r="G209" s="237">
        <f>H196</f>
        <v>8105000</v>
      </c>
      <c r="H209" s="9"/>
    </row>
    <row r="210" spans="2:8" ht="15">
      <c r="B210" s="10"/>
      <c r="C210" s="10"/>
      <c r="D210" s="10"/>
      <c r="E210" s="10"/>
      <c r="F210" s="10"/>
      <c r="G210" s="10"/>
      <c r="H210" s="10"/>
    </row>
    <row r="211" spans="2:8" s="17" customFormat="1" ht="10.5" customHeight="1">
      <c r="B211" s="277" t="s">
        <v>23</v>
      </c>
      <c r="C211" s="277"/>
      <c r="D211" s="277"/>
      <c r="E211" s="277"/>
      <c r="F211" s="277"/>
      <c r="G211" s="277"/>
      <c r="H211" s="277"/>
    </row>
    <row r="212" spans="2:8" s="17" customFormat="1" ht="31.5" customHeight="1">
      <c r="B212" s="279" t="s">
        <v>132</v>
      </c>
      <c r="C212" s="279"/>
      <c r="D212" s="279"/>
      <c r="E212" s="279"/>
      <c r="F212" s="279"/>
      <c r="G212" s="279"/>
      <c r="H212" s="279"/>
    </row>
    <row r="213" s="17" customFormat="1" ht="15.75"/>
    <row r="214" s="17" customFormat="1" ht="15.75"/>
    <row r="215" s="17" customFormat="1" ht="15.75"/>
    <row r="216" s="17" customFormat="1" ht="15.75"/>
    <row r="217" spans="6:8" s="17" customFormat="1" ht="15.75">
      <c r="F217" s="257"/>
      <c r="G217" s="257"/>
      <c r="H217" s="258"/>
    </row>
    <row r="218" spans="6:8" s="17" customFormat="1" ht="15.75">
      <c r="F218" s="257" t="s">
        <v>48</v>
      </c>
      <c r="G218" s="257"/>
      <c r="H218" s="258"/>
    </row>
    <row r="219" s="17" customFormat="1" ht="15.75">
      <c r="G219" s="17" t="s">
        <v>88</v>
      </c>
    </row>
    <row r="220" spans="6:8" s="17" customFormat="1" ht="15.75">
      <c r="F220" s="257"/>
      <c r="G220" s="257"/>
      <c r="H220" s="258"/>
    </row>
    <row r="222" s="17" customFormat="1" ht="15.75"/>
    <row r="223" s="17" customFormat="1" ht="15.75"/>
    <row r="224" s="17" customFormat="1" ht="15.75"/>
    <row r="225" s="17" customFormat="1" ht="15.75"/>
    <row r="226" s="17" customFormat="1" ht="15.75"/>
    <row r="227" s="17" customFormat="1" ht="15.75"/>
  </sheetData>
  <sheetProtection/>
  <mergeCells count="93">
    <mergeCell ref="Q66:R66"/>
    <mergeCell ref="Q67:R67"/>
    <mergeCell ref="Q73:R73"/>
    <mergeCell ref="C63:H63"/>
    <mergeCell ref="C65:D76"/>
    <mergeCell ref="B198:H198"/>
    <mergeCell ref="G174:H174"/>
    <mergeCell ref="C178:D178"/>
    <mergeCell ref="C20:H20"/>
    <mergeCell ref="C158:H158"/>
    <mergeCell ref="C52:H52"/>
    <mergeCell ref="C84:H84"/>
    <mergeCell ref="C90:H90"/>
    <mergeCell ref="C131:H131"/>
    <mergeCell ref="C203:F203"/>
    <mergeCell ref="C209:F209"/>
    <mergeCell ref="C204:F204"/>
    <mergeCell ref="C175:G175"/>
    <mergeCell ref="C153:D153"/>
    <mergeCell ref="C159:D159"/>
    <mergeCell ref="C205:F205"/>
    <mergeCell ref="C168:D168"/>
    <mergeCell ref="C202:F202"/>
    <mergeCell ref="C42:H42"/>
    <mergeCell ref="C165:G165"/>
    <mergeCell ref="B211:H211"/>
    <mergeCell ref="C31:H31"/>
    <mergeCell ref="C96:H96"/>
    <mergeCell ref="B212:H212"/>
    <mergeCell ref="C183:G183"/>
    <mergeCell ref="C36:H36"/>
    <mergeCell ref="C110:H110"/>
    <mergeCell ref="C152:H152"/>
    <mergeCell ref="C78:H78"/>
    <mergeCell ref="B13:H13"/>
    <mergeCell ref="G18:H18"/>
    <mergeCell ref="C208:F208"/>
    <mergeCell ref="G44:H44"/>
    <mergeCell ref="F218:H218"/>
    <mergeCell ref="C207:F207"/>
    <mergeCell ref="F217:H217"/>
    <mergeCell ref="C16:H16"/>
    <mergeCell ref="C19:G19"/>
    <mergeCell ref="C45:G45"/>
    <mergeCell ref="C142:G142"/>
    <mergeCell ref="B200:H200"/>
    <mergeCell ref="B5:H5"/>
    <mergeCell ref="B9:H9"/>
    <mergeCell ref="B11:H11"/>
    <mergeCell ref="B7:H7"/>
    <mergeCell ref="B12:H12"/>
    <mergeCell ref="C189:H189"/>
    <mergeCell ref="C25:G25"/>
    <mergeCell ref="C64:D64"/>
    <mergeCell ref="C79:D79"/>
    <mergeCell ref="C85:D85"/>
    <mergeCell ref="F220:H220"/>
    <mergeCell ref="B14:H14"/>
    <mergeCell ref="C129:G129"/>
    <mergeCell ref="C61:G61"/>
    <mergeCell ref="C58:H58"/>
    <mergeCell ref="G60:H60"/>
    <mergeCell ref="C136:H136"/>
    <mergeCell ref="C150:G150"/>
    <mergeCell ref="C123:H123"/>
    <mergeCell ref="C117:H117"/>
    <mergeCell ref="C21:D21"/>
    <mergeCell ref="C27:D27"/>
    <mergeCell ref="C32:D32"/>
    <mergeCell ref="C37:D37"/>
    <mergeCell ref="C102:H102"/>
    <mergeCell ref="C47:D47"/>
    <mergeCell ref="C53:D53"/>
    <mergeCell ref="C145:D145"/>
    <mergeCell ref="C172:H172"/>
    <mergeCell ref="C185:H185"/>
    <mergeCell ref="C167:H167"/>
    <mergeCell ref="C144:H144"/>
    <mergeCell ref="C91:D91"/>
    <mergeCell ref="C97:D97"/>
    <mergeCell ref="C103:D103"/>
    <mergeCell ref="E109:F109"/>
    <mergeCell ref="C111:D111"/>
    <mergeCell ref="B3:D3"/>
    <mergeCell ref="B2:D2"/>
    <mergeCell ref="C177:H177"/>
    <mergeCell ref="C186:D186"/>
    <mergeCell ref="B4:D4"/>
    <mergeCell ref="C190:D190"/>
    <mergeCell ref="C118:D118"/>
    <mergeCell ref="C124:D124"/>
    <mergeCell ref="C132:D132"/>
    <mergeCell ref="C137:D137"/>
  </mergeCells>
  <printOptions/>
  <pageMargins left="0.25" right="0.25" top="0.75" bottom="0.75" header="0.3" footer="0.3"/>
  <pageSetup fitToHeight="0" horizontalDpi="600" verticalDpi="600" orientation="portrait" paperSize="9" scale="87" r:id="rId2"/>
  <rowBreaks count="5" manualBreakCount="5">
    <brk id="12" max="7" man="1"/>
    <brk id="41" max="7" man="1"/>
    <brk id="122" max="7" man="1"/>
    <brk id="171" max="7" man="1"/>
    <brk id="197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2022-12-14T12:40:27Z</dcterms:modified>
  <cp:category/>
  <cp:version/>
  <cp:contentType/>
  <cp:contentStatus/>
</cp:coreProperties>
</file>