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MZupanic\Desktop\Proračun i fin. izvj\Financijski izvještaji\[2022]\01-12-22- konsolidacija\"/>
    </mc:Choice>
  </mc:AlternateContent>
  <xr:revisionPtr revIDLastSave="0" documentId="13_ncr:1_{7BB04320-CDB4-46F7-B94F-6CC2AFB4CAF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E288" i="9" s="1"/>
  <c r="G288" i="9"/>
  <c r="F288" i="9"/>
  <c r="F287" i="9"/>
  <c r="F286" i="9"/>
  <c r="H285" i="9"/>
  <c r="G285" i="9"/>
  <c r="F285" i="9"/>
  <c r="E285" i="9"/>
  <c r="B285" i="9" s="1"/>
  <c r="H284" i="9"/>
  <c r="E284" i="9" s="1"/>
  <c r="B284" i="9" s="1"/>
  <c r="G284" i="9"/>
  <c r="F284" i="9"/>
  <c r="H283" i="9"/>
  <c r="G283" i="9"/>
  <c r="E283" i="9" s="1"/>
  <c r="B283" i="9" s="1"/>
  <c r="F283" i="9"/>
  <c r="F282" i="9"/>
  <c r="H281" i="9"/>
  <c r="G281" i="9"/>
  <c r="E281" i="9" s="1"/>
  <c r="B281" i="9" s="1"/>
  <c r="F281" i="9"/>
  <c r="H280" i="9"/>
  <c r="G280" i="9"/>
  <c r="E280" i="9" s="1"/>
  <c r="B280" i="9" s="1"/>
  <c r="F280" i="9"/>
  <c r="H279" i="9"/>
  <c r="G279" i="9"/>
  <c r="F279" i="9"/>
  <c r="F278" i="9"/>
  <c r="F277" i="9"/>
  <c r="F275" i="9" s="1"/>
  <c r="F276" i="9"/>
  <c r="L274" i="9"/>
  <c r="F274" i="9" s="1"/>
  <c r="H274" i="9"/>
  <c r="I273" i="9"/>
  <c r="H273" i="9"/>
  <c r="F273" i="9"/>
  <c r="E272" i="9"/>
  <c r="M271" i="9"/>
  <c r="L271" i="9"/>
  <c r="F271" i="9"/>
  <c r="B271" i="9" s="1"/>
  <c r="E271" i="9"/>
  <c r="M270" i="9"/>
  <c r="L270" i="9"/>
  <c r="F270" i="9" s="1"/>
  <c r="E270" i="9"/>
  <c r="B270" i="9" s="1"/>
  <c r="M269" i="9"/>
  <c r="L269" i="9"/>
  <c r="F269" i="9"/>
  <c r="B269" i="9" s="1"/>
  <c r="E269" i="9"/>
  <c r="M268" i="9"/>
  <c r="L268" i="9"/>
  <c r="F268" i="9" s="1"/>
  <c r="E268" i="9"/>
  <c r="B268" i="9" s="1"/>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B262" i="9" s="1"/>
  <c r="M261" i="9"/>
  <c r="L261" i="9"/>
  <c r="F261" i="9"/>
  <c r="B261" i="9" s="1"/>
  <c r="E261" i="9"/>
  <c r="M260" i="9"/>
  <c r="L260" i="9"/>
  <c r="F260" i="9" s="1"/>
  <c r="E260" i="9"/>
  <c r="B260" i="9" s="1"/>
  <c r="M259" i="9"/>
  <c r="L259" i="9"/>
  <c r="F259" i="9"/>
  <c r="B259" i="9" s="1"/>
  <c r="E259" i="9"/>
  <c r="M258" i="9"/>
  <c r="L258" i="9"/>
  <c r="F258" i="9" s="1"/>
  <c r="E258" i="9"/>
  <c r="B258" i="9" s="1"/>
  <c r="M257" i="9"/>
  <c r="L257" i="9"/>
  <c r="F257" i="9"/>
  <c r="B257" i="9" s="1"/>
  <c r="E257" i="9"/>
  <c r="M256" i="9"/>
  <c r="L256" i="9"/>
  <c r="F256" i="9" s="1"/>
  <c r="E256" i="9"/>
  <c r="M255" i="9"/>
  <c r="L255" i="9"/>
  <c r="F255" i="9"/>
  <c r="B255" i="9" s="1"/>
  <c r="E255" i="9"/>
  <c r="M254" i="9"/>
  <c r="L254" i="9"/>
  <c r="F254" i="9" s="1"/>
  <c r="E254" i="9"/>
  <c r="B254" i="9" s="1"/>
  <c r="M253" i="9"/>
  <c r="L253" i="9"/>
  <c r="F253" i="9"/>
  <c r="B253" i="9" s="1"/>
  <c r="E253" i="9"/>
  <c r="M252" i="9"/>
  <c r="L252" i="9"/>
  <c r="F252" i="9" s="1"/>
  <c r="E252" i="9"/>
  <c r="B252" i="9" s="1"/>
  <c r="M251" i="9"/>
  <c r="L251" i="9"/>
  <c r="F251" i="9"/>
  <c r="E251" i="9"/>
  <c r="B251" i="9" s="1"/>
  <c r="M250" i="9"/>
  <c r="L250" i="9"/>
  <c r="F250" i="9" s="1"/>
  <c r="E250" i="9"/>
  <c r="M249" i="9"/>
  <c r="L249" i="9"/>
  <c r="F249" i="9" s="1"/>
  <c r="B249" i="9" s="1"/>
  <c r="E249" i="9"/>
  <c r="M248" i="9"/>
  <c r="L248" i="9"/>
  <c r="E248" i="9"/>
  <c r="M247" i="9"/>
  <c r="F247" i="9" s="1"/>
  <c r="B247" i="9" s="1"/>
  <c r="L247" i="9"/>
  <c r="E247" i="9"/>
  <c r="M246" i="9"/>
  <c r="L246" i="9"/>
  <c r="F246" i="9"/>
  <c r="E246" i="9"/>
  <c r="B246" i="9" s="1"/>
  <c r="M245" i="9"/>
  <c r="L245" i="9"/>
  <c r="F245" i="9"/>
  <c r="B245" i="9" s="1"/>
  <c r="E245" i="9"/>
  <c r="M244" i="9"/>
  <c r="L244" i="9"/>
  <c r="F244" i="9" s="1"/>
  <c r="E244" i="9"/>
  <c r="M243" i="9"/>
  <c r="L243" i="9"/>
  <c r="F243" i="9"/>
  <c r="E243" i="9"/>
  <c r="M242" i="9"/>
  <c r="L242" i="9"/>
  <c r="F242" i="9" s="1"/>
  <c r="E242" i="9"/>
  <c r="M241" i="9"/>
  <c r="L241" i="9"/>
  <c r="E241" i="9"/>
  <c r="M240" i="9"/>
  <c r="L240" i="9"/>
  <c r="E240" i="9"/>
  <c r="M239" i="9"/>
  <c r="F239" i="9" s="1"/>
  <c r="L239" i="9"/>
  <c r="E239" i="9"/>
  <c r="B239" i="9"/>
  <c r="M238" i="9"/>
  <c r="L238" i="9"/>
  <c r="F238" i="9"/>
  <c r="E238" i="9"/>
  <c r="B238" i="9" s="1"/>
  <c r="M237" i="9"/>
  <c r="L237" i="9"/>
  <c r="F237" i="9"/>
  <c r="B237" i="9" s="1"/>
  <c r="E237" i="9"/>
  <c r="M236" i="9"/>
  <c r="L236" i="9"/>
  <c r="F236" i="9" s="1"/>
  <c r="E236" i="9"/>
  <c r="B236" i="9" s="1"/>
  <c r="M235" i="9"/>
  <c r="L235" i="9"/>
  <c r="F235" i="9"/>
  <c r="E235" i="9"/>
  <c r="B235" i="9" s="1"/>
  <c r="M234" i="9"/>
  <c r="L234" i="9"/>
  <c r="F234" i="9" s="1"/>
  <c r="E234" i="9"/>
  <c r="M233" i="9"/>
  <c r="L233" i="9"/>
  <c r="F233" i="9" s="1"/>
  <c r="B233" i="9" s="1"/>
  <c r="E233" i="9"/>
  <c r="M232" i="9"/>
  <c r="L232" i="9"/>
  <c r="E232" i="9"/>
  <c r="M231" i="9"/>
  <c r="F231" i="9" s="1"/>
  <c r="L231" i="9"/>
  <c r="E231" i="9"/>
  <c r="B231" i="9" s="1"/>
  <c r="M230" i="9"/>
  <c r="L230" i="9"/>
  <c r="F230" i="9"/>
  <c r="E230" i="9"/>
  <c r="M229" i="9"/>
  <c r="L229" i="9"/>
  <c r="F229" i="9"/>
  <c r="B229" i="9" s="1"/>
  <c r="E229" i="9"/>
  <c r="M228" i="9"/>
  <c r="L228" i="9"/>
  <c r="F228" i="9" s="1"/>
  <c r="E228" i="9"/>
  <c r="M227" i="9"/>
  <c r="L227" i="9"/>
  <c r="F227" i="9"/>
  <c r="E227" i="9"/>
  <c r="M226" i="9"/>
  <c r="L226" i="9"/>
  <c r="F226" i="9" s="1"/>
  <c r="E226" i="9"/>
  <c r="H225" i="9"/>
  <c r="G225" i="9"/>
  <c r="F225" i="9"/>
  <c r="M224" i="9"/>
  <c r="L224" i="9"/>
  <c r="E224" i="9"/>
  <c r="M223" i="9"/>
  <c r="F223" i="9" s="1"/>
  <c r="B223" i="9" s="1"/>
  <c r="L223" i="9"/>
  <c r="E223" i="9"/>
  <c r="M222" i="9"/>
  <c r="L222" i="9"/>
  <c r="F222" i="9" s="1"/>
  <c r="E222" i="9"/>
  <c r="M221" i="9"/>
  <c r="L221" i="9"/>
  <c r="F221" i="9" s="1"/>
  <c r="B221" i="9" s="1"/>
  <c r="E221" i="9"/>
  <c r="M220" i="9"/>
  <c r="L220" i="9"/>
  <c r="E220" i="9"/>
  <c r="M219" i="9"/>
  <c r="L219" i="9"/>
  <c r="F219" i="9"/>
  <c r="E219" i="9"/>
  <c r="M218" i="9"/>
  <c r="L218" i="9"/>
  <c r="F218" i="9" s="1"/>
  <c r="E218" i="9"/>
  <c r="M217" i="9"/>
  <c r="L217" i="9"/>
  <c r="F217" i="9" s="1"/>
  <c r="B217" i="9" s="1"/>
  <c r="E217" i="9"/>
  <c r="M216" i="9"/>
  <c r="L216" i="9"/>
  <c r="E216" i="9"/>
  <c r="M215" i="9"/>
  <c r="F215" i="9" s="1"/>
  <c r="L215" i="9"/>
  <c r="E215" i="9"/>
  <c r="B215" i="9"/>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F134" i="9"/>
  <c r="B134" i="9"/>
  <c r="H133" i="9"/>
  <c r="G133" i="9"/>
  <c r="F133" i="9"/>
  <c r="E133" i="9"/>
  <c r="B133" i="9" s="1"/>
  <c r="H132" i="9"/>
  <c r="G132" i="9"/>
  <c r="F132" i="9"/>
  <c r="E132" i="9"/>
  <c r="H131" i="9"/>
  <c r="G131" i="9"/>
  <c r="E131" i="9" s="1"/>
  <c r="F131" i="9"/>
  <c r="B131" i="9" s="1"/>
  <c r="H130" i="9"/>
  <c r="G130" i="9"/>
  <c r="F130" i="9"/>
  <c r="E130" i="9"/>
  <c r="B130" i="9" s="1"/>
  <c r="H129" i="9"/>
  <c r="E129" i="9" s="1"/>
  <c r="G129" i="9"/>
  <c r="F129" i="9"/>
  <c r="H128" i="9"/>
  <c r="G128" i="9"/>
  <c r="E128" i="9" s="1"/>
  <c r="B128" i="9" s="1"/>
  <c r="F128" i="9"/>
  <c r="H127" i="9"/>
  <c r="G127" i="9"/>
  <c r="F127" i="9"/>
  <c r="H126" i="9"/>
  <c r="G126" i="9"/>
  <c r="E126" i="9" s="1"/>
  <c r="B126" i="9" s="1"/>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F118" i="9"/>
  <c r="B118" i="9"/>
  <c r="H117" i="9"/>
  <c r="G117" i="9"/>
  <c r="F117" i="9"/>
  <c r="E117" i="9"/>
  <c r="B117" i="9" s="1"/>
  <c r="H116" i="9"/>
  <c r="G116" i="9"/>
  <c r="F116" i="9"/>
  <c r="E116" i="9"/>
  <c r="H115" i="9"/>
  <c r="G115" i="9"/>
  <c r="E115" i="9" s="1"/>
  <c r="F115" i="9"/>
  <c r="H114" i="9"/>
  <c r="G114" i="9"/>
  <c r="E114" i="9" s="1"/>
  <c r="F114" i="9"/>
  <c r="B114" i="9"/>
  <c r="H113" i="9"/>
  <c r="G113" i="9"/>
  <c r="F113" i="9"/>
  <c r="E113" i="9"/>
  <c r="B113" i="9" s="1"/>
  <c r="H112" i="9"/>
  <c r="G112" i="9"/>
  <c r="F112" i="9"/>
  <c r="E112" i="9"/>
  <c r="H111" i="9"/>
  <c r="G111" i="9"/>
  <c r="E111" i="9" s="1"/>
  <c r="F111" i="9"/>
  <c r="H110" i="9"/>
  <c r="G110" i="9"/>
  <c r="E110" i="9" s="1"/>
  <c r="F110" i="9"/>
  <c r="B110" i="9"/>
  <c r="H109" i="9"/>
  <c r="G109" i="9"/>
  <c r="F109" i="9"/>
  <c r="E109" i="9"/>
  <c r="B109" i="9" s="1"/>
  <c r="H108" i="9"/>
  <c r="G108" i="9"/>
  <c r="F108" i="9"/>
  <c r="E108" i="9"/>
  <c r="H107" i="9"/>
  <c r="G107" i="9"/>
  <c r="E107" i="9" s="1"/>
  <c r="F107" i="9"/>
  <c r="H106" i="9"/>
  <c r="G106" i="9"/>
  <c r="E106" i="9" s="1"/>
  <c r="F106" i="9"/>
  <c r="B106" i="9"/>
  <c r="H105" i="9"/>
  <c r="G105" i="9"/>
  <c r="F105" i="9"/>
  <c r="E105" i="9"/>
  <c r="B105" i="9" s="1"/>
  <c r="H104" i="9"/>
  <c r="G104" i="9"/>
  <c r="F104" i="9"/>
  <c r="E104" i="9"/>
  <c r="H103" i="9"/>
  <c r="G103" i="9"/>
  <c r="E103" i="9" s="1"/>
  <c r="F103" i="9"/>
  <c r="H102" i="9"/>
  <c r="G102" i="9"/>
  <c r="E102" i="9" s="1"/>
  <c r="F102" i="9"/>
  <c r="B102" i="9"/>
  <c r="H101" i="9"/>
  <c r="G101" i="9"/>
  <c r="F101" i="9"/>
  <c r="E101" i="9"/>
  <c r="B101" i="9" s="1"/>
  <c r="H100" i="9"/>
  <c r="G100" i="9"/>
  <c r="F100" i="9"/>
  <c r="E100" i="9"/>
  <c r="H99" i="9"/>
  <c r="G99" i="9"/>
  <c r="E99" i="9" s="1"/>
  <c r="F99" i="9"/>
  <c r="H98" i="9"/>
  <c r="G98" i="9"/>
  <c r="E98" i="9" s="1"/>
  <c r="F98" i="9"/>
  <c r="B98" i="9"/>
  <c r="H97" i="9"/>
  <c r="G97" i="9"/>
  <c r="F97" i="9"/>
  <c r="E97" i="9"/>
  <c r="B97" i="9" s="1"/>
  <c r="H96" i="9"/>
  <c r="G96" i="9"/>
  <c r="F96" i="9"/>
  <c r="E96" i="9"/>
  <c r="H95" i="9"/>
  <c r="G95" i="9"/>
  <c r="E95" i="9" s="1"/>
  <c r="F95" i="9"/>
  <c r="H94" i="9"/>
  <c r="G94" i="9"/>
  <c r="E94" i="9" s="1"/>
  <c r="F94" i="9"/>
  <c r="B94" i="9"/>
  <c r="H93" i="9"/>
  <c r="G93" i="9"/>
  <c r="F93" i="9"/>
  <c r="E93" i="9"/>
  <c r="B93" i="9" s="1"/>
  <c r="H92" i="9"/>
  <c r="G92" i="9"/>
  <c r="F92" i="9"/>
  <c r="E92" i="9"/>
  <c r="H91" i="9"/>
  <c r="G91" i="9"/>
  <c r="E91" i="9" s="1"/>
  <c r="F91" i="9"/>
  <c r="H90" i="9"/>
  <c r="G90" i="9"/>
  <c r="E90" i="9" s="1"/>
  <c r="F90" i="9"/>
  <c r="B90" i="9"/>
  <c r="H89" i="9"/>
  <c r="G89" i="9"/>
  <c r="F89" i="9"/>
  <c r="E89" i="9"/>
  <c r="B89" i="9" s="1"/>
  <c r="H88" i="9"/>
  <c r="G88" i="9"/>
  <c r="F88" i="9"/>
  <c r="E88" i="9"/>
  <c r="H87" i="9"/>
  <c r="G87" i="9"/>
  <c r="E87" i="9" s="1"/>
  <c r="F87" i="9"/>
  <c r="H86" i="9"/>
  <c r="G86" i="9"/>
  <c r="E86" i="9" s="1"/>
  <c r="F86" i="9"/>
  <c r="B86" i="9"/>
  <c r="H85" i="9"/>
  <c r="G85" i="9"/>
  <c r="F85" i="9"/>
  <c r="E85" i="9"/>
  <c r="B85" i="9" s="1"/>
  <c r="H84" i="9"/>
  <c r="G84" i="9"/>
  <c r="F84" i="9"/>
  <c r="E84" i="9"/>
  <c r="H83" i="9"/>
  <c r="G83" i="9"/>
  <c r="E83" i="9" s="1"/>
  <c r="F83" i="9"/>
  <c r="H82" i="9"/>
  <c r="G82" i="9"/>
  <c r="E82" i="9" s="1"/>
  <c r="F82" i="9"/>
  <c r="B82" i="9"/>
  <c r="H81" i="9"/>
  <c r="G81" i="9"/>
  <c r="F81" i="9"/>
  <c r="E81" i="9"/>
  <c r="B81" i="9" s="1"/>
  <c r="H80" i="9"/>
  <c r="G80" i="9"/>
  <c r="F80" i="9"/>
  <c r="E80" i="9"/>
  <c r="H79" i="9"/>
  <c r="G79" i="9"/>
  <c r="E79" i="9" s="1"/>
  <c r="F79" i="9"/>
  <c r="H78" i="9"/>
  <c r="G78" i="9"/>
  <c r="E78" i="9" s="1"/>
  <c r="F78" i="9"/>
  <c r="B78" i="9"/>
  <c r="H77" i="9"/>
  <c r="G77" i="9"/>
  <c r="F77" i="9"/>
  <c r="E77" i="9"/>
  <c r="B77" i="9" s="1"/>
  <c r="H76" i="9"/>
  <c r="G76" i="9"/>
  <c r="F76" i="9"/>
  <c r="E76" i="9"/>
  <c r="H75" i="9"/>
  <c r="G75" i="9"/>
  <c r="E75" i="9" s="1"/>
  <c r="F75" i="9"/>
  <c r="H74" i="9"/>
  <c r="G74" i="9"/>
  <c r="F74" i="9"/>
  <c r="H73" i="9"/>
  <c r="G73" i="9"/>
  <c r="F73" i="9"/>
  <c r="E73" i="9"/>
  <c r="B73" i="9" s="1"/>
  <c r="H72" i="9"/>
  <c r="G72" i="9"/>
  <c r="F72" i="9"/>
  <c r="E72" i="9"/>
  <c r="H71" i="9"/>
  <c r="G71" i="9"/>
  <c r="E71" i="9" s="1"/>
  <c r="F71" i="9"/>
  <c r="H70" i="9"/>
  <c r="G70" i="9"/>
  <c r="F70" i="9"/>
  <c r="H69" i="9"/>
  <c r="G69" i="9"/>
  <c r="F69" i="9"/>
  <c r="E69" i="9"/>
  <c r="B69" i="9" s="1"/>
  <c r="H68" i="9"/>
  <c r="G68" i="9"/>
  <c r="F68" i="9"/>
  <c r="E68" i="9"/>
  <c r="H67" i="9"/>
  <c r="G67" i="9"/>
  <c r="E67" i="9" s="1"/>
  <c r="F67" i="9"/>
  <c r="H66" i="9"/>
  <c r="G66" i="9"/>
  <c r="F66" i="9"/>
  <c r="H65" i="9"/>
  <c r="G65" i="9"/>
  <c r="F65" i="9"/>
  <c r="E65" i="9"/>
  <c r="B65" i="9" s="1"/>
  <c r="H64" i="9"/>
  <c r="G64" i="9"/>
  <c r="F64" i="9"/>
  <c r="E64" i="9"/>
  <c r="H63" i="9"/>
  <c r="G63" i="9"/>
  <c r="E63" i="9" s="1"/>
  <c r="F63" i="9"/>
  <c r="H62" i="9"/>
  <c r="G62" i="9"/>
  <c r="F62" i="9"/>
  <c r="H61" i="9"/>
  <c r="G61" i="9"/>
  <c r="F61" i="9"/>
  <c r="E61" i="9"/>
  <c r="B61" i="9" s="1"/>
  <c r="H60" i="9"/>
  <c r="G60" i="9"/>
  <c r="F60" i="9"/>
  <c r="E60" i="9"/>
  <c r="H59" i="9"/>
  <c r="G59" i="9"/>
  <c r="E59" i="9" s="1"/>
  <c r="F59" i="9"/>
  <c r="H58" i="9"/>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E25" i="9" s="1"/>
  <c r="B25" i="9" s="1"/>
  <c r="F25" i="9"/>
  <c r="H24" i="9"/>
  <c r="G24" i="9"/>
  <c r="E24" i="9" s="1"/>
  <c r="B24" i="9" s="1"/>
  <c r="F24" i="9"/>
  <c r="H23" i="9"/>
  <c r="G23" i="9"/>
  <c r="E23" i="9" s="1"/>
  <c r="B23" i="9" s="1"/>
  <c r="F23" i="9"/>
  <c r="H22" i="9"/>
  <c r="E22" i="9" s="1"/>
  <c r="B22" i="9" s="1"/>
  <c r="G22" i="9"/>
  <c r="F22" i="9"/>
  <c r="H21" i="9"/>
  <c r="G21" i="9"/>
  <c r="F21" i="9"/>
  <c r="E21" i="9"/>
  <c r="B21" i="9" s="1"/>
  <c r="F20" i="9"/>
  <c r="F4" i="9"/>
  <c r="O3" i="9"/>
  <c r="G274" i="9" s="1"/>
  <c r="E274" i="9" s="1"/>
  <c r="B274" i="9" s="1"/>
  <c r="I3" i="9"/>
  <c r="H3" i="9"/>
  <c r="G3" i="9"/>
  <c r="D101" i="8"/>
  <c r="D95" i="8"/>
  <c r="D90" i="8"/>
  <c r="D85" i="8"/>
  <c r="D80" i="8"/>
  <c r="D75" i="8"/>
  <c r="D70" i="8"/>
  <c r="D65" i="8"/>
  <c r="D60" i="8"/>
  <c r="D55" i="8"/>
  <c r="D49" i="8" s="1"/>
  <c r="D50" i="8"/>
  <c r="D44" i="8"/>
  <c r="D43" i="8"/>
  <c r="I35" i="3" s="1"/>
  <c r="D36" i="8"/>
  <c r="D26" i="8"/>
  <c r="D24" i="8"/>
  <c r="D18" i="8"/>
  <c r="D8" i="8"/>
  <c r="D6" i="8" s="1"/>
  <c r="E44" i="7"/>
  <c r="D44" i="7"/>
  <c r="E39" i="7"/>
  <c r="D39" i="7"/>
  <c r="E38" i="7"/>
  <c r="D38" i="7"/>
  <c r="E30" i="7"/>
  <c r="D30" i="7"/>
  <c r="E23" i="7"/>
  <c r="E22" i="7" s="1"/>
  <c r="D23" i="7"/>
  <c r="D22" i="7" s="1"/>
  <c r="E14" i="7"/>
  <c r="D1445" i="1" s="1"/>
  <c r="D14" i="7"/>
  <c r="E7" i="7"/>
  <c r="D7" i="7"/>
  <c r="E6" i="7"/>
  <c r="D6" i="7"/>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E114" i="6" s="1"/>
  <c r="D1408" i="1" s="1"/>
  <c r="D118" i="6"/>
  <c r="F118" i="6" s="1"/>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F94" i="6" s="1"/>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E36" i="6"/>
  <c r="F36" i="6" s="1"/>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E245" i="5" s="1"/>
  <c r="D250" i="5"/>
  <c r="F249" i="5"/>
  <c r="F248" i="5"/>
  <c r="F247" i="5"/>
  <c r="E246" i="5"/>
  <c r="D246" i="5"/>
  <c r="F246" i="5" s="1"/>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c r="G292" i="9" s="1"/>
  <c r="F205" i="5"/>
  <c r="F204" i="5"/>
  <c r="F203" i="5"/>
  <c r="F202" i="5"/>
  <c r="F201" i="5"/>
  <c r="F200" i="5"/>
  <c r="F199" i="5"/>
  <c r="F198" i="5"/>
  <c r="E198" i="5"/>
  <c r="D198" i="5"/>
  <c r="F197" i="5"/>
  <c r="F196" i="5"/>
  <c r="F195" i="5"/>
  <c r="F194" i="5"/>
  <c r="F193" i="5"/>
  <c r="F192" i="5"/>
  <c r="E191" i="5"/>
  <c r="D191" i="5"/>
  <c r="F191" i="5" s="1"/>
  <c r="D190" i="5"/>
  <c r="G291" i="9" s="1"/>
  <c r="F189" i="5"/>
  <c r="F188" i="5"/>
  <c r="F187" i="5"/>
  <c r="F186" i="5"/>
  <c r="F185" i="5"/>
  <c r="F184" i="5"/>
  <c r="F183" i="5"/>
  <c r="F182" i="5"/>
  <c r="F181" i="5"/>
  <c r="E180" i="5"/>
  <c r="D180" i="5"/>
  <c r="D177" i="5" s="1"/>
  <c r="F179" i="5"/>
  <c r="F178" i="5"/>
  <c r="E177" i="5"/>
  <c r="D176"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F149" i="5"/>
  <c r="E149" i="5"/>
  <c r="H287" i="9" s="1"/>
  <c r="D149" i="5"/>
  <c r="F148" i="5"/>
  <c r="F147" i="5"/>
  <c r="E146" i="5"/>
  <c r="F145" i="5"/>
  <c r="F144" i="5"/>
  <c r="F143" i="5"/>
  <c r="E142" i="5"/>
  <c r="D142" i="5"/>
  <c r="F142" i="5" s="1"/>
  <c r="F141" i="5"/>
  <c r="F140" i="5"/>
  <c r="F139" i="5"/>
  <c r="F138" i="5"/>
  <c r="F137" i="5"/>
  <c r="F136" i="5"/>
  <c r="E135" i="5"/>
  <c r="D135" i="5"/>
  <c r="D134" i="5" s="1"/>
  <c r="E134" i="5"/>
  <c r="D1112" i="1" s="1"/>
  <c r="F133" i="5"/>
  <c r="F132" i="5"/>
  <c r="F131" i="5"/>
  <c r="F130" i="5"/>
  <c r="F129" i="5"/>
  <c r="F128" i="5"/>
  <c r="F127" i="5"/>
  <c r="F126" i="5"/>
  <c r="E126" i="5"/>
  <c r="D126" i="5"/>
  <c r="F125" i="5"/>
  <c r="F124" i="5"/>
  <c r="F123" i="5"/>
  <c r="F122" i="5"/>
  <c r="F121" i="5"/>
  <c r="F120" i="5"/>
  <c r="E119" i="5"/>
  <c r="D119" i="5"/>
  <c r="D118" i="5" s="1"/>
  <c r="F118" i="5" s="1"/>
  <c r="E118" i="5"/>
  <c r="D1096" i="1"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86" i="9" s="1"/>
  <c r="F87" i="5"/>
  <c r="D87" i="5"/>
  <c r="F86" i="5"/>
  <c r="F85" i="5"/>
  <c r="F84" i="5"/>
  <c r="F83" i="5"/>
  <c r="F82" i="5"/>
  <c r="F81" i="5"/>
  <c r="F80" i="5"/>
  <c r="E79" i="5"/>
  <c r="D79" i="5"/>
  <c r="E78" i="5"/>
  <c r="F77" i="5"/>
  <c r="F76" i="5"/>
  <c r="F75" i="5"/>
  <c r="F74" i="5"/>
  <c r="F73" i="5"/>
  <c r="F72" i="5"/>
  <c r="F71" i="5"/>
  <c r="E70" i="5"/>
  <c r="D70"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E12" i="5"/>
  <c r="F11" i="5"/>
  <c r="F10" i="5"/>
  <c r="F9" i="5"/>
  <c r="E8" i="5"/>
  <c r="D8" i="5"/>
  <c r="C986" i="1" s="1"/>
  <c r="G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D593" i="4"/>
  <c r="F593" i="4" s="1"/>
  <c r="F592" i="4"/>
  <c r="F591" i="4"/>
  <c r="F590" i="4"/>
  <c r="E590" i="4"/>
  <c r="E580" i="4" s="1"/>
  <c r="D590" i="4"/>
  <c r="F589" i="4"/>
  <c r="F588" i="4"/>
  <c r="F587" i="4"/>
  <c r="E587" i="4"/>
  <c r="D587" i="4"/>
  <c r="F586" i="4"/>
  <c r="F585" i="4"/>
  <c r="E585" i="4"/>
  <c r="D585" i="4"/>
  <c r="F584" i="4"/>
  <c r="F583" i="4"/>
  <c r="F582" i="4"/>
  <c r="E581" i="4"/>
  <c r="D581" i="4"/>
  <c r="F579" i="4"/>
  <c r="F578" i="4"/>
  <c r="F577" i="4"/>
  <c r="E577" i="4"/>
  <c r="D577" i="4"/>
  <c r="F576" i="4"/>
  <c r="F575" i="4"/>
  <c r="F574" i="4"/>
  <c r="E574" i="4"/>
  <c r="D574" i="4"/>
  <c r="F573" i="4"/>
  <c r="F572" i="4"/>
  <c r="E571" i="4"/>
  <c r="D571" i="4"/>
  <c r="F570" i="4"/>
  <c r="F569" i="4"/>
  <c r="E568" i="4"/>
  <c r="E567" i="4" s="1"/>
  <c r="D568" i="4"/>
  <c r="F568" i="4" s="1"/>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D484" i="4" s="1"/>
  <c r="E484" i="4"/>
  <c r="F483" i="4"/>
  <c r="F482" i="4"/>
  <c r="F481" i="4"/>
  <c r="E481" i="4"/>
  <c r="D481" i="4"/>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F422" i="4" s="1"/>
  <c r="D421" i="4"/>
  <c r="E418" i="4"/>
  <c r="D418" i="4"/>
  <c r="F418" i="4" s="1"/>
  <c r="E417" i="4"/>
  <c r="E644" i="4" s="1"/>
  <c r="D638" i="1" s="1"/>
  <c r="D417" i="4"/>
  <c r="C412" i="1" s="1"/>
  <c r="E416" i="4"/>
  <c r="D416" i="4"/>
  <c r="F411" i="4"/>
  <c r="F410" i="4"/>
  <c r="F409" i="4"/>
  <c r="F406" i="4"/>
  <c r="F405" i="4"/>
  <c r="F404" i="4"/>
  <c r="F403" i="4"/>
  <c r="E402" i="4"/>
  <c r="D402" i="4"/>
  <c r="F402" i="4" s="1"/>
  <c r="F401" i="4"/>
  <c r="E400" i="4"/>
  <c r="D400" i="4"/>
  <c r="F400" i="4" s="1"/>
  <c r="F399" i="4"/>
  <c r="F398" i="4"/>
  <c r="E397" i="4"/>
  <c r="E396" i="4" s="1"/>
  <c r="D397" i="4"/>
  <c r="F397" i="4" s="1"/>
  <c r="F396" i="4"/>
  <c r="D396" i="4"/>
  <c r="F395" i="4"/>
  <c r="F394" i="4"/>
  <c r="F393" i="4"/>
  <c r="F392" i="4"/>
  <c r="E391" i="4"/>
  <c r="F391" i="4"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E363" i="4" s="1"/>
  <c r="D369" i="4"/>
  <c r="F368" i="4"/>
  <c r="F367" i="4"/>
  <c r="F366" i="4"/>
  <c r="F365" i="4"/>
  <c r="E364" i="4"/>
  <c r="D364" i="4"/>
  <c r="F362" i="4"/>
  <c r="F361" i="4"/>
  <c r="F360" i="4"/>
  <c r="F359" i="4"/>
  <c r="F358" i="4"/>
  <c r="F357" i="4"/>
  <c r="E356" i="4"/>
  <c r="D356" i="4"/>
  <c r="F356" i="4" s="1"/>
  <c r="F355" i="4"/>
  <c r="F354" i="4"/>
  <c r="F353" i="4"/>
  <c r="F352" i="4"/>
  <c r="E352" i="4"/>
  <c r="E351" i="4" s="1"/>
  <c r="E350" i="4" s="1"/>
  <c r="D352" i="4"/>
  <c r="D351" i="4"/>
  <c r="F351" i="4" s="1"/>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D264" i="4"/>
  <c r="F264"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F216" i="4" s="1"/>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D140" i="4"/>
  <c r="D139" i="4"/>
  <c r="F138" i="4"/>
  <c r="F137" i="4"/>
  <c r="F136" i="4"/>
  <c r="F135" i="4"/>
  <c r="E134" i="4"/>
  <c r="D134" i="4"/>
  <c r="F134" i="4" s="1"/>
  <c r="E133" i="4"/>
  <c r="F132" i="4"/>
  <c r="F131" i="4"/>
  <c r="F130" i="4"/>
  <c r="F129" i="4"/>
  <c r="F128" i="4"/>
  <c r="E128" i="4"/>
  <c r="E124" i="4" s="1"/>
  <c r="F124" i="4" s="1"/>
  <c r="D128" i="4"/>
  <c r="F127" i="4"/>
  <c r="F126" i="4"/>
  <c r="F125" i="4"/>
  <c r="E125" i="4"/>
  <c r="D125" i="4"/>
  <c r="D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H1580" i="1"/>
  <c r="G1580" i="1"/>
  <c r="C1580" i="1"/>
  <c r="C1579" i="1"/>
  <c r="H1579" i="1" s="1"/>
  <c r="C1578" i="1"/>
  <c r="H1577" i="1"/>
  <c r="G1577" i="1"/>
  <c r="C1577" i="1"/>
  <c r="H1576" i="1"/>
  <c r="G1576" i="1"/>
  <c r="C1576" i="1"/>
  <c r="G1575" i="1"/>
  <c r="C1575" i="1"/>
  <c r="H1575" i="1" s="1"/>
  <c r="C1574" i="1"/>
  <c r="H1573" i="1"/>
  <c r="G1573" i="1"/>
  <c r="C1573" i="1"/>
  <c r="H1572" i="1"/>
  <c r="G1572" i="1"/>
  <c r="C1572" i="1"/>
  <c r="C1571" i="1"/>
  <c r="H1571" i="1" s="1"/>
  <c r="C1570" i="1"/>
  <c r="H1569" i="1"/>
  <c r="G1569" i="1"/>
  <c r="C1569" i="1"/>
  <c r="H1568" i="1"/>
  <c r="G1568" i="1"/>
  <c r="C1568" i="1"/>
  <c r="C1567" i="1"/>
  <c r="H1567" i="1" s="1"/>
  <c r="C1566" i="1"/>
  <c r="H1565" i="1"/>
  <c r="G1565" i="1"/>
  <c r="C1565" i="1"/>
  <c r="H1564" i="1"/>
  <c r="G1564" i="1"/>
  <c r="C1564" i="1"/>
  <c r="C1563" i="1"/>
  <c r="H1563" i="1" s="1"/>
  <c r="C1562" i="1"/>
  <c r="H1561" i="1"/>
  <c r="G1561" i="1"/>
  <c r="C1561" i="1"/>
  <c r="H1560" i="1"/>
  <c r="G1560" i="1"/>
  <c r="C1560" i="1"/>
  <c r="G1559" i="1"/>
  <c r="C1559" i="1"/>
  <c r="H1559" i="1" s="1"/>
  <c r="C1558" i="1"/>
  <c r="H1557" i="1"/>
  <c r="G1557" i="1"/>
  <c r="C1557" i="1"/>
  <c r="H1556" i="1"/>
  <c r="G1556" i="1"/>
  <c r="C1556" i="1"/>
  <c r="C1555" i="1"/>
  <c r="H1555" i="1" s="1"/>
  <c r="C1554" i="1"/>
  <c r="H1553" i="1"/>
  <c r="G1553" i="1"/>
  <c r="C1553" i="1"/>
  <c r="H1552" i="1"/>
  <c r="G1552" i="1"/>
  <c r="C1552"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C1539" i="1"/>
  <c r="H1539" i="1" s="1"/>
  <c r="C1538" i="1"/>
  <c r="H1537" i="1"/>
  <c r="G1537" i="1"/>
  <c r="C1537" i="1"/>
  <c r="H1536" i="1"/>
  <c r="G1536" i="1"/>
  <c r="C1536" i="1"/>
  <c r="C1535" i="1"/>
  <c r="H1535" i="1" s="1"/>
  <c r="C1534" i="1"/>
  <c r="H1533" i="1"/>
  <c r="G1533" i="1"/>
  <c r="C1533" i="1"/>
  <c r="H1532" i="1"/>
  <c r="G1532" i="1"/>
  <c r="C1532" i="1"/>
  <c r="C1531" i="1"/>
  <c r="H1531" i="1" s="1"/>
  <c r="C1530" i="1"/>
  <c r="H1529" i="1"/>
  <c r="G1529" i="1"/>
  <c r="C1529" i="1"/>
  <c r="H1528" i="1"/>
  <c r="G1528" i="1"/>
  <c r="C1528" i="1"/>
  <c r="G1527" i="1"/>
  <c r="C1527" i="1"/>
  <c r="H1527" i="1" s="1"/>
  <c r="C1526" i="1"/>
  <c r="H1525" i="1"/>
  <c r="G1525" i="1"/>
  <c r="C1525" i="1"/>
  <c r="H1524" i="1"/>
  <c r="G1524" i="1"/>
  <c r="C1524" i="1"/>
  <c r="C1523" i="1"/>
  <c r="H1523" i="1" s="1"/>
  <c r="C1522" i="1"/>
  <c r="H1521" i="1"/>
  <c r="G1521" i="1"/>
  <c r="C1521" i="1"/>
  <c r="H1520" i="1"/>
  <c r="G1520" i="1"/>
  <c r="C1520" i="1"/>
  <c r="C1519" i="1"/>
  <c r="H1519" i="1" s="1"/>
  <c r="C1518" i="1"/>
  <c r="H1516" i="1"/>
  <c r="G1516" i="1"/>
  <c r="C1516" i="1"/>
  <c r="C1515" i="1"/>
  <c r="H1515" i="1" s="1"/>
  <c r="C1514" i="1"/>
  <c r="H1513" i="1"/>
  <c r="G1513" i="1"/>
  <c r="C1513" i="1"/>
  <c r="H1512" i="1"/>
  <c r="G1512" i="1"/>
  <c r="C1512" i="1"/>
  <c r="C1511" i="1"/>
  <c r="H1511" i="1" s="1"/>
  <c r="C1510" i="1"/>
  <c r="H1509" i="1"/>
  <c r="G1509" i="1"/>
  <c r="C1509" i="1"/>
  <c r="H1508" i="1"/>
  <c r="G1508" i="1"/>
  <c r="C1508" i="1"/>
  <c r="G1507" i="1"/>
  <c r="C1507" i="1"/>
  <c r="H1507" i="1" s="1"/>
  <c r="C1506" i="1"/>
  <c r="H1505" i="1"/>
  <c r="G1505" i="1"/>
  <c r="C1505" i="1"/>
  <c r="H1504" i="1"/>
  <c r="G1504" i="1"/>
  <c r="C1504" i="1"/>
  <c r="G1503" i="1"/>
  <c r="C1503" i="1"/>
  <c r="H1503" i="1" s="1"/>
  <c r="C1502" i="1"/>
  <c r="H1501" i="1"/>
  <c r="G1501" i="1"/>
  <c r="C1501" i="1"/>
  <c r="H1500" i="1"/>
  <c r="G1500" i="1"/>
  <c r="C1500" i="1"/>
  <c r="C1499" i="1"/>
  <c r="H1499" i="1" s="1"/>
  <c r="C1498" i="1"/>
  <c r="H1497" i="1"/>
  <c r="G1497" i="1"/>
  <c r="C1497" i="1"/>
  <c r="H1496" i="1"/>
  <c r="G1496" i="1"/>
  <c r="C1496" i="1"/>
  <c r="C1495" i="1"/>
  <c r="H1495" i="1" s="1"/>
  <c r="C1494" i="1"/>
  <c r="H1493" i="1"/>
  <c r="G1493" i="1"/>
  <c r="C1493" i="1"/>
  <c r="H1492" i="1"/>
  <c r="G1492" i="1"/>
  <c r="C1492" i="1"/>
  <c r="G1491" i="1"/>
  <c r="C1491" i="1"/>
  <c r="H1491" i="1" s="1"/>
  <c r="C1490" i="1"/>
  <c r="H1489" i="1"/>
  <c r="G1489" i="1"/>
  <c r="C1489" i="1"/>
  <c r="H1488" i="1"/>
  <c r="G1488" i="1"/>
  <c r="C1488" i="1"/>
  <c r="G1487" i="1"/>
  <c r="C1487" i="1"/>
  <c r="H1487" i="1" s="1"/>
  <c r="C1486" i="1"/>
  <c r="H1485" i="1"/>
  <c r="G1485" i="1"/>
  <c r="C1485" i="1"/>
  <c r="H1484" i="1"/>
  <c r="G1484" i="1"/>
  <c r="C1484" i="1"/>
  <c r="C1483" i="1"/>
  <c r="H1483" i="1" s="1"/>
  <c r="C1482" i="1"/>
  <c r="H1481" i="1"/>
  <c r="G1481" i="1"/>
  <c r="C1481" i="1"/>
  <c r="H1480" i="1"/>
  <c r="G1480" i="1"/>
  <c r="C1480" i="1"/>
  <c r="H1479" i="1"/>
  <c r="D1479" i="1"/>
  <c r="C1479" i="1"/>
  <c r="G1478" i="1"/>
  <c r="D1478" i="1"/>
  <c r="J1478" i="1" s="1"/>
  <c r="C1478" i="1"/>
  <c r="H1477" i="1"/>
  <c r="D1477" i="1"/>
  <c r="C1477" i="1"/>
  <c r="G1476" i="1"/>
  <c r="D1476" i="1"/>
  <c r="J1476" i="1" s="1"/>
  <c r="C1476" i="1"/>
  <c r="D1475" i="1"/>
  <c r="G1475" i="1" s="1"/>
  <c r="C1475" i="1"/>
  <c r="D1474" i="1"/>
  <c r="C1474" i="1"/>
  <c r="H1474" i="1" s="1"/>
  <c r="D1473" i="1"/>
  <c r="J1473" i="1" s="1"/>
  <c r="C1473" i="1"/>
  <c r="D1472" i="1"/>
  <c r="C1472" i="1"/>
  <c r="H1472" i="1" s="1"/>
  <c r="D1471" i="1"/>
  <c r="J1471" i="1" s="1"/>
  <c r="C1471" i="1"/>
  <c r="D1470" i="1"/>
  <c r="G1470" i="1" s="1"/>
  <c r="C1470" i="1"/>
  <c r="H1470" i="1" s="1"/>
  <c r="G1469" i="1"/>
  <c r="D1469" i="1"/>
  <c r="C1469" i="1"/>
  <c r="H1469" i="1" s="1"/>
  <c r="D1468" i="1"/>
  <c r="C1468" i="1"/>
  <c r="J1467" i="1"/>
  <c r="G1467" i="1"/>
  <c r="D1467" i="1"/>
  <c r="C1467" i="1"/>
  <c r="H1467" i="1" s="1"/>
  <c r="D1466" i="1"/>
  <c r="C1466" i="1"/>
  <c r="J1465" i="1"/>
  <c r="G1465" i="1"/>
  <c r="D1465" i="1"/>
  <c r="C1465" i="1"/>
  <c r="H1465" i="1" s="1"/>
  <c r="D1464" i="1"/>
  <c r="C1464" i="1"/>
  <c r="J1463" i="1"/>
  <c r="G1463" i="1"/>
  <c r="D1463" i="1"/>
  <c r="C1463" i="1"/>
  <c r="H1463" i="1" s="1"/>
  <c r="D1462" i="1"/>
  <c r="C1462" i="1"/>
  <c r="H1461" i="1"/>
  <c r="D1461" i="1"/>
  <c r="C1461" i="1"/>
  <c r="G1461" i="1" s="1"/>
  <c r="J1460" i="1"/>
  <c r="G1460" i="1"/>
  <c r="D1460" i="1"/>
  <c r="C1460" i="1"/>
  <c r="H1459" i="1"/>
  <c r="D1459" i="1"/>
  <c r="C1459" i="1"/>
  <c r="J1458" i="1"/>
  <c r="G1458" i="1"/>
  <c r="D1458" i="1"/>
  <c r="C1458" i="1"/>
  <c r="H1457" i="1"/>
  <c r="D1457" i="1"/>
  <c r="C1457" i="1"/>
  <c r="J1456" i="1"/>
  <c r="G1456" i="1"/>
  <c r="D1456" i="1"/>
  <c r="C1456" i="1"/>
  <c r="H1455" i="1"/>
  <c r="D1455" i="1"/>
  <c r="C1455" i="1"/>
  <c r="H1454" i="1"/>
  <c r="D1454" i="1"/>
  <c r="C1454" i="1"/>
  <c r="G1454" i="1" s="1"/>
  <c r="D1453" i="1"/>
  <c r="C1453" i="1"/>
  <c r="G1453" i="1" s="1"/>
  <c r="D1452" i="1"/>
  <c r="J1452" i="1" s="1"/>
  <c r="C1452" i="1"/>
  <c r="H1452" i="1" s="1"/>
  <c r="D1451" i="1"/>
  <c r="C1451" i="1"/>
  <c r="H1451" i="1" s="1"/>
  <c r="D1450" i="1"/>
  <c r="J1450" i="1" s="1"/>
  <c r="C1450" i="1"/>
  <c r="H1450" i="1" s="1"/>
  <c r="D1449" i="1"/>
  <c r="C1449" i="1"/>
  <c r="H1449" i="1" s="1"/>
  <c r="D1448" i="1"/>
  <c r="J1448" i="1" s="1"/>
  <c r="C1448" i="1"/>
  <c r="H1448" i="1" s="1"/>
  <c r="D1447" i="1"/>
  <c r="C1447" i="1"/>
  <c r="H1447" i="1" s="1"/>
  <c r="D1446" i="1"/>
  <c r="J1446" i="1" s="1"/>
  <c r="C1446" i="1"/>
  <c r="H1446" i="1" s="1"/>
  <c r="H1445" i="1"/>
  <c r="G1445" i="1"/>
  <c r="C1445" i="1"/>
  <c r="J1445" i="1" s="1"/>
  <c r="J1444" i="1"/>
  <c r="D1444" i="1"/>
  <c r="C1444" i="1"/>
  <c r="H1443" i="1"/>
  <c r="G1443" i="1"/>
  <c r="D1443" i="1"/>
  <c r="J1443" i="1" s="1"/>
  <c r="C1443" i="1"/>
  <c r="J1442" i="1"/>
  <c r="D1442" i="1"/>
  <c r="C1442" i="1"/>
  <c r="H1441" i="1"/>
  <c r="G1441" i="1"/>
  <c r="D1441" i="1"/>
  <c r="J1441" i="1" s="1"/>
  <c r="C1441" i="1"/>
  <c r="J1440" i="1"/>
  <c r="D1440" i="1"/>
  <c r="C1440" i="1"/>
  <c r="H1439" i="1"/>
  <c r="G1439" i="1"/>
  <c r="D1439" i="1"/>
  <c r="J1439" i="1" s="1"/>
  <c r="C1439" i="1"/>
  <c r="H1438" i="1"/>
  <c r="G1438" i="1"/>
  <c r="D1438" i="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D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C1241" i="1"/>
  <c r="H1241" i="1" s="1"/>
  <c r="H1240" i="1"/>
  <c r="D1240" i="1"/>
  <c r="C1240" i="1"/>
  <c r="G1240" i="1" s="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C1229" i="1"/>
  <c r="D1228" i="1"/>
  <c r="C1228" i="1"/>
  <c r="H1228" i="1" s="1"/>
  <c r="C1227" i="1"/>
  <c r="H1226" i="1"/>
  <c r="G1226" i="1"/>
  <c r="D1226" i="1"/>
  <c r="C1226" i="1"/>
  <c r="H1225" i="1"/>
  <c r="G1225" i="1"/>
  <c r="D1225" i="1"/>
  <c r="C1225" i="1"/>
  <c r="D1224" i="1"/>
  <c r="C1224"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G1160" i="1"/>
  <c r="D1160" i="1"/>
  <c r="C1160" i="1"/>
  <c r="H1160" i="1" s="1"/>
  <c r="H1159" i="1"/>
  <c r="G1159" i="1"/>
  <c r="D1159" i="1"/>
  <c r="C1159" i="1"/>
  <c r="H1158" i="1"/>
  <c r="G1158" i="1"/>
  <c r="D1158" i="1"/>
  <c r="C1158" i="1"/>
  <c r="D1157" i="1"/>
  <c r="C1157" i="1"/>
  <c r="H1157" i="1" s="1"/>
  <c r="H1156" i="1"/>
  <c r="G1156" i="1"/>
  <c r="D1156" i="1"/>
  <c r="C1156" i="1"/>
  <c r="H1155" i="1"/>
  <c r="G1155" i="1"/>
  <c r="D1155" i="1"/>
  <c r="C1155" i="1"/>
  <c r="D1154" i="1"/>
  <c r="C1154" i="1"/>
  <c r="H1154"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H1004" i="1"/>
  <c r="D1004" i="1"/>
  <c r="C1004" i="1"/>
  <c r="G1004" i="1" s="1"/>
  <c r="H1003" i="1"/>
  <c r="D1003" i="1"/>
  <c r="C1003" i="1"/>
  <c r="G1003" i="1" s="1"/>
  <c r="D1002" i="1"/>
  <c r="C1002" i="1"/>
  <c r="G1002" i="1" s="1"/>
  <c r="D1001" i="1"/>
  <c r="C1001" i="1"/>
  <c r="G1001" i="1" s="1"/>
  <c r="H1000" i="1"/>
  <c r="D1000" i="1"/>
  <c r="C1000" i="1"/>
  <c r="G1000" i="1" s="1"/>
  <c r="H999" i="1"/>
  <c r="D999" i="1"/>
  <c r="C999" i="1"/>
  <c r="G999" i="1" s="1"/>
  <c r="D998" i="1"/>
  <c r="C998" i="1"/>
  <c r="G998" i="1" s="1"/>
  <c r="D997" i="1"/>
  <c r="C997" i="1"/>
  <c r="G997" i="1" s="1"/>
  <c r="H996" i="1"/>
  <c r="D996" i="1"/>
  <c r="C996" i="1"/>
  <c r="G996" i="1" s="1"/>
  <c r="H995" i="1"/>
  <c r="D995" i="1"/>
  <c r="C995" i="1"/>
  <c r="G995" i="1" s="1"/>
  <c r="D994" i="1"/>
  <c r="C994" i="1"/>
  <c r="G994" i="1" s="1"/>
  <c r="D993" i="1"/>
  <c r="C993" i="1"/>
  <c r="G993" i="1" s="1"/>
  <c r="H992" i="1"/>
  <c r="D992" i="1"/>
  <c r="C992" i="1"/>
  <c r="G992" i="1" s="1"/>
  <c r="H991" i="1"/>
  <c r="D991" i="1"/>
  <c r="C991" i="1"/>
  <c r="G991" i="1" s="1"/>
  <c r="D990" i="1"/>
  <c r="D989" i="1"/>
  <c r="C989" i="1"/>
  <c r="G989" i="1" s="1"/>
  <c r="D988" i="1"/>
  <c r="C988" i="1"/>
  <c r="G988" i="1" s="1"/>
  <c r="H987" i="1"/>
  <c r="D987" i="1"/>
  <c r="C987" i="1"/>
  <c r="G987" i="1" s="1"/>
  <c r="D986" i="1"/>
  <c r="D983" i="1"/>
  <c r="C983" i="1"/>
  <c r="G983" i="1" s="1"/>
  <c r="H982" i="1"/>
  <c r="D982" i="1"/>
  <c r="C982" i="1"/>
  <c r="G982" i="1" s="1"/>
  <c r="H981" i="1"/>
  <c r="D981" i="1"/>
  <c r="C981" i="1"/>
  <c r="G981" i="1" s="1"/>
  <c r="D980" i="1"/>
  <c r="C980" i="1"/>
  <c r="G980" i="1" s="1"/>
  <c r="D979" i="1"/>
  <c r="C979" i="1"/>
  <c r="G979" i="1" s="1"/>
  <c r="H978" i="1"/>
  <c r="D978" i="1"/>
  <c r="C978" i="1"/>
  <c r="G978" i="1" s="1"/>
  <c r="H977" i="1"/>
  <c r="D977" i="1"/>
  <c r="C977" i="1"/>
  <c r="G977" i="1" s="1"/>
  <c r="D976" i="1"/>
  <c r="C976" i="1"/>
  <c r="G976" i="1" s="1"/>
  <c r="D975" i="1"/>
  <c r="C975" i="1"/>
  <c r="G975" i="1" s="1"/>
  <c r="H974" i="1"/>
  <c r="D974" i="1"/>
  <c r="C974" i="1"/>
  <c r="G974" i="1" s="1"/>
  <c r="H973" i="1"/>
  <c r="D973" i="1"/>
  <c r="C973" i="1"/>
  <c r="G973" i="1" s="1"/>
  <c r="D972" i="1"/>
  <c r="C972" i="1"/>
  <c r="G972" i="1" s="1"/>
  <c r="D971" i="1"/>
  <c r="C971" i="1"/>
  <c r="G971" i="1" s="1"/>
  <c r="H970" i="1"/>
  <c r="D970" i="1"/>
  <c r="C970" i="1"/>
  <c r="G970" i="1" s="1"/>
  <c r="H969" i="1"/>
  <c r="D969" i="1"/>
  <c r="C969" i="1"/>
  <c r="G969" i="1" s="1"/>
  <c r="D968" i="1"/>
  <c r="C968" i="1"/>
  <c r="G968" i="1" s="1"/>
  <c r="D967" i="1"/>
  <c r="C967" i="1"/>
  <c r="G967" i="1" s="1"/>
  <c r="H966" i="1"/>
  <c r="D966" i="1"/>
  <c r="C966" i="1"/>
  <c r="G966" i="1" s="1"/>
  <c r="H965" i="1"/>
  <c r="D965" i="1"/>
  <c r="C965" i="1"/>
  <c r="G965" i="1" s="1"/>
  <c r="D964" i="1"/>
  <c r="C964" i="1"/>
  <c r="G964" i="1" s="1"/>
  <c r="D963" i="1"/>
  <c r="C963" i="1"/>
  <c r="G963" i="1" s="1"/>
  <c r="H962" i="1"/>
  <c r="D962" i="1"/>
  <c r="C962" i="1"/>
  <c r="G962" i="1" s="1"/>
  <c r="H961" i="1"/>
  <c r="D961" i="1"/>
  <c r="C961" i="1"/>
  <c r="G961" i="1" s="1"/>
  <c r="D960" i="1"/>
  <c r="C960" i="1"/>
  <c r="G960" i="1" s="1"/>
  <c r="D959" i="1"/>
  <c r="C959" i="1"/>
  <c r="G959" i="1" s="1"/>
  <c r="H958" i="1"/>
  <c r="D958" i="1"/>
  <c r="C958" i="1"/>
  <c r="G958" i="1" s="1"/>
  <c r="H957" i="1"/>
  <c r="D957" i="1"/>
  <c r="C957" i="1"/>
  <c r="G957" i="1" s="1"/>
  <c r="D956" i="1"/>
  <c r="C956" i="1"/>
  <c r="G956" i="1" s="1"/>
  <c r="D955" i="1"/>
  <c r="C955" i="1"/>
  <c r="G955" i="1" s="1"/>
  <c r="H954" i="1"/>
  <c r="D954" i="1"/>
  <c r="C954" i="1"/>
  <c r="G954" i="1" s="1"/>
  <c r="H953" i="1"/>
  <c r="D953" i="1"/>
  <c r="C953" i="1"/>
  <c r="G953" i="1" s="1"/>
  <c r="D952" i="1"/>
  <c r="C952" i="1"/>
  <c r="G952" i="1" s="1"/>
  <c r="D951" i="1"/>
  <c r="C951" i="1"/>
  <c r="G951" i="1" s="1"/>
  <c r="H950" i="1"/>
  <c r="D950" i="1"/>
  <c r="C950" i="1"/>
  <c r="G950" i="1" s="1"/>
  <c r="H949" i="1"/>
  <c r="D949" i="1"/>
  <c r="C949" i="1"/>
  <c r="G949" i="1" s="1"/>
  <c r="D948" i="1"/>
  <c r="C948" i="1"/>
  <c r="G948" i="1" s="1"/>
  <c r="D947" i="1"/>
  <c r="C947" i="1"/>
  <c r="G947" i="1" s="1"/>
  <c r="H946" i="1"/>
  <c r="D946" i="1"/>
  <c r="C946" i="1"/>
  <c r="G946" i="1" s="1"/>
  <c r="H945" i="1"/>
  <c r="D945" i="1"/>
  <c r="C945" i="1"/>
  <c r="G945" i="1" s="1"/>
  <c r="D944" i="1"/>
  <c r="C944" i="1"/>
  <c r="G944" i="1" s="1"/>
  <c r="D943" i="1"/>
  <c r="C943" i="1"/>
  <c r="G943" i="1" s="1"/>
  <c r="H942" i="1"/>
  <c r="D942" i="1"/>
  <c r="C942" i="1"/>
  <c r="G942" i="1" s="1"/>
  <c r="H941" i="1"/>
  <c r="D941" i="1"/>
  <c r="C941" i="1"/>
  <c r="G941" i="1" s="1"/>
  <c r="D940" i="1"/>
  <c r="C940" i="1"/>
  <c r="G940" i="1" s="1"/>
  <c r="D939" i="1"/>
  <c r="C939" i="1"/>
  <c r="G939" i="1" s="1"/>
  <c r="H938" i="1"/>
  <c r="D938" i="1"/>
  <c r="C938" i="1"/>
  <c r="G938" i="1" s="1"/>
  <c r="H937" i="1"/>
  <c r="D937" i="1"/>
  <c r="C937" i="1"/>
  <c r="G937" i="1" s="1"/>
  <c r="D936" i="1"/>
  <c r="C936" i="1"/>
  <c r="G936" i="1" s="1"/>
  <c r="D935" i="1"/>
  <c r="C935" i="1"/>
  <c r="G935" i="1" s="1"/>
  <c r="H934" i="1"/>
  <c r="D934" i="1"/>
  <c r="C934" i="1"/>
  <c r="G934" i="1" s="1"/>
  <c r="H933" i="1"/>
  <c r="D933" i="1"/>
  <c r="C933" i="1"/>
  <c r="G933" i="1" s="1"/>
  <c r="D932" i="1"/>
  <c r="C932" i="1"/>
  <c r="G932" i="1" s="1"/>
  <c r="D931" i="1"/>
  <c r="C931" i="1"/>
  <c r="G931" i="1" s="1"/>
  <c r="H930" i="1"/>
  <c r="D930" i="1"/>
  <c r="C930" i="1"/>
  <c r="G930" i="1" s="1"/>
  <c r="H929" i="1"/>
  <c r="D929" i="1"/>
  <c r="C929" i="1"/>
  <c r="G929" i="1" s="1"/>
  <c r="D928" i="1"/>
  <c r="C928" i="1"/>
  <c r="G928" i="1" s="1"/>
  <c r="D927" i="1"/>
  <c r="C927" i="1"/>
  <c r="G927" i="1" s="1"/>
  <c r="H926" i="1"/>
  <c r="D926" i="1"/>
  <c r="C926" i="1"/>
  <c r="G926" i="1" s="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G910" i="1" s="1"/>
  <c r="H909" i="1"/>
  <c r="D909" i="1"/>
  <c r="C909" i="1"/>
  <c r="G909" i="1" s="1"/>
  <c r="D908" i="1"/>
  <c r="C908" i="1"/>
  <c r="G908" i="1" s="1"/>
  <c r="D907" i="1"/>
  <c r="C907" i="1"/>
  <c r="G907" i="1" s="1"/>
  <c r="H906" i="1"/>
  <c r="D906" i="1"/>
  <c r="C906" i="1"/>
  <c r="G906" i="1" s="1"/>
  <c r="H905" i="1"/>
  <c r="D905" i="1"/>
  <c r="C905" i="1"/>
  <c r="G905" i="1" s="1"/>
  <c r="D904" i="1"/>
  <c r="C904" i="1"/>
  <c r="G904" i="1" s="1"/>
  <c r="D903" i="1"/>
  <c r="C903" i="1"/>
  <c r="G903" i="1" s="1"/>
  <c r="H902" i="1"/>
  <c r="D902" i="1"/>
  <c r="C902" i="1"/>
  <c r="G902" i="1" s="1"/>
  <c r="H901" i="1"/>
  <c r="D901" i="1"/>
  <c r="C901" i="1"/>
  <c r="G901" i="1" s="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D889" i="1"/>
  <c r="C889" i="1"/>
  <c r="G889" i="1" s="1"/>
  <c r="D888" i="1"/>
  <c r="C888" i="1"/>
  <c r="G888" i="1" s="1"/>
  <c r="D887" i="1"/>
  <c r="C887" i="1"/>
  <c r="G887" i="1" s="1"/>
  <c r="H886" i="1"/>
  <c r="D886" i="1"/>
  <c r="C886" i="1"/>
  <c r="G886" i="1" s="1"/>
  <c r="H885" i="1"/>
  <c r="D885" i="1"/>
  <c r="C885" i="1"/>
  <c r="G885" i="1" s="1"/>
  <c r="D884" i="1"/>
  <c r="C884" i="1"/>
  <c r="G884" i="1" s="1"/>
  <c r="D883" i="1"/>
  <c r="C883" i="1"/>
  <c r="G883" i="1" s="1"/>
  <c r="H882" i="1"/>
  <c r="D882" i="1"/>
  <c r="C882" i="1"/>
  <c r="G882" i="1" s="1"/>
  <c r="H881" i="1"/>
  <c r="D881" i="1"/>
  <c r="C881" i="1"/>
  <c r="G881" i="1" s="1"/>
  <c r="D880" i="1"/>
  <c r="C880" i="1"/>
  <c r="G880" i="1" s="1"/>
  <c r="D879" i="1"/>
  <c r="C879" i="1"/>
  <c r="G879" i="1" s="1"/>
  <c r="H878" i="1"/>
  <c r="D878" i="1"/>
  <c r="C878" i="1"/>
  <c r="G878" i="1" s="1"/>
  <c r="H877" i="1"/>
  <c r="D877" i="1"/>
  <c r="C877" i="1"/>
  <c r="G877" i="1" s="1"/>
  <c r="D876" i="1"/>
  <c r="C876" i="1"/>
  <c r="G876" i="1" s="1"/>
  <c r="D875" i="1"/>
  <c r="C875" i="1"/>
  <c r="G875" i="1" s="1"/>
  <c r="H874" i="1"/>
  <c r="D874" i="1"/>
  <c r="C874" i="1"/>
  <c r="G874" i="1" s="1"/>
  <c r="H873" i="1"/>
  <c r="D873" i="1"/>
  <c r="C873" i="1"/>
  <c r="G873" i="1" s="1"/>
  <c r="D872" i="1"/>
  <c r="C872" i="1"/>
  <c r="G872" i="1" s="1"/>
  <c r="D871" i="1"/>
  <c r="C871" i="1"/>
  <c r="G871" i="1" s="1"/>
  <c r="H870" i="1"/>
  <c r="D870" i="1"/>
  <c r="C870" i="1"/>
  <c r="G870" i="1" s="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H862" i="1"/>
  <c r="D862" i="1"/>
  <c r="C862" i="1"/>
  <c r="G862" i="1" s="1"/>
  <c r="H861" i="1"/>
  <c r="D861" i="1"/>
  <c r="C861" i="1"/>
  <c r="G861" i="1" s="1"/>
  <c r="D860" i="1"/>
  <c r="C860" i="1"/>
  <c r="G860" i="1" s="1"/>
  <c r="D859" i="1"/>
  <c r="C859" i="1"/>
  <c r="G859" i="1" s="1"/>
  <c r="H858" i="1"/>
  <c r="D858" i="1"/>
  <c r="C858" i="1"/>
  <c r="G858" i="1" s="1"/>
  <c r="H857" i="1"/>
  <c r="D857" i="1"/>
  <c r="C857" i="1"/>
  <c r="G857" i="1" s="1"/>
  <c r="D856" i="1"/>
  <c r="C856" i="1"/>
  <c r="G856" i="1" s="1"/>
  <c r="D855" i="1"/>
  <c r="C855" i="1"/>
  <c r="G855" i="1" s="1"/>
  <c r="H854" i="1"/>
  <c r="D854" i="1"/>
  <c r="C854" i="1"/>
  <c r="G854" i="1" s="1"/>
  <c r="H853" i="1"/>
  <c r="D853" i="1"/>
  <c r="C853" i="1"/>
  <c r="G853" i="1" s="1"/>
  <c r="D852" i="1"/>
  <c r="C852" i="1"/>
  <c r="G852" i="1" s="1"/>
  <c r="D851" i="1"/>
  <c r="C851" i="1"/>
  <c r="G851" i="1" s="1"/>
  <c r="H850" i="1"/>
  <c r="D850" i="1"/>
  <c r="C850" i="1"/>
  <c r="G850" i="1" s="1"/>
  <c r="H849" i="1"/>
  <c r="D849" i="1"/>
  <c r="C849" i="1"/>
  <c r="G849" i="1" s="1"/>
  <c r="D848" i="1"/>
  <c r="C848" i="1"/>
  <c r="G848" i="1" s="1"/>
  <c r="D847" i="1"/>
  <c r="C847" i="1"/>
  <c r="G847" i="1" s="1"/>
  <c r="H846" i="1"/>
  <c r="D846" i="1"/>
  <c r="C846" i="1"/>
  <c r="G846" i="1" s="1"/>
  <c r="H845" i="1"/>
  <c r="D845" i="1"/>
  <c r="C845" i="1"/>
  <c r="G845" i="1" s="1"/>
  <c r="D844" i="1"/>
  <c r="C844" i="1"/>
  <c r="G844" i="1" s="1"/>
  <c r="D843" i="1"/>
  <c r="C843" i="1"/>
  <c r="G843" i="1" s="1"/>
  <c r="H842" i="1"/>
  <c r="D842" i="1"/>
  <c r="C842" i="1"/>
  <c r="G842" i="1" s="1"/>
  <c r="H841" i="1"/>
  <c r="D841" i="1"/>
  <c r="C841" i="1"/>
  <c r="G841" i="1" s="1"/>
  <c r="D840" i="1"/>
  <c r="C840" i="1"/>
  <c r="G840" i="1" s="1"/>
  <c r="D839" i="1"/>
  <c r="C839" i="1"/>
  <c r="G839" i="1" s="1"/>
  <c r="D838" i="1"/>
  <c r="C838" i="1"/>
  <c r="H837" i="1"/>
  <c r="D837" i="1"/>
  <c r="C837" i="1"/>
  <c r="G837" i="1" s="1"/>
  <c r="H836" i="1"/>
  <c r="D836" i="1"/>
  <c r="C836" i="1"/>
  <c r="G836" i="1" s="1"/>
  <c r="D835" i="1"/>
  <c r="C835" i="1"/>
  <c r="G835" i="1" s="1"/>
  <c r="D834" i="1"/>
  <c r="C834" i="1"/>
  <c r="H833" i="1"/>
  <c r="D833" i="1"/>
  <c r="C833" i="1"/>
  <c r="G833" i="1" s="1"/>
  <c r="H832" i="1"/>
  <c r="D832" i="1"/>
  <c r="C832" i="1"/>
  <c r="G832" i="1" s="1"/>
  <c r="D831" i="1"/>
  <c r="C831" i="1"/>
  <c r="G831" i="1" s="1"/>
  <c r="D830" i="1"/>
  <c r="C830" i="1"/>
  <c r="H829" i="1"/>
  <c r="D829" i="1"/>
  <c r="C829" i="1"/>
  <c r="G829" i="1" s="1"/>
  <c r="H828" i="1"/>
  <c r="D828" i="1"/>
  <c r="C828" i="1"/>
  <c r="G828" i="1" s="1"/>
  <c r="D827" i="1"/>
  <c r="C827" i="1"/>
  <c r="G827" i="1" s="1"/>
  <c r="D826" i="1"/>
  <c r="C826" i="1"/>
  <c r="D825" i="1"/>
  <c r="H825" i="1" s="1"/>
  <c r="C825" i="1"/>
  <c r="H824" i="1"/>
  <c r="D824" i="1"/>
  <c r="C824" i="1"/>
  <c r="G824" i="1" s="1"/>
  <c r="D823" i="1"/>
  <c r="C823" i="1"/>
  <c r="D822" i="1"/>
  <c r="C822" i="1"/>
  <c r="D821" i="1"/>
  <c r="H821" i="1" s="1"/>
  <c r="C821" i="1"/>
  <c r="H820" i="1"/>
  <c r="D820" i="1"/>
  <c r="C820" i="1"/>
  <c r="G820" i="1" s="1"/>
  <c r="D819" i="1"/>
  <c r="C819" i="1"/>
  <c r="D818" i="1"/>
  <c r="C818" i="1"/>
  <c r="D817" i="1"/>
  <c r="H817" i="1" s="1"/>
  <c r="C817" i="1"/>
  <c r="H816" i="1"/>
  <c r="D816" i="1"/>
  <c r="C816" i="1"/>
  <c r="G816" i="1" s="1"/>
  <c r="D815" i="1"/>
  <c r="C815" i="1"/>
  <c r="D814" i="1"/>
  <c r="C814" i="1"/>
  <c r="D813" i="1"/>
  <c r="H813" i="1" s="1"/>
  <c r="C813" i="1"/>
  <c r="H812" i="1"/>
  <c r="D812" i="1"/>
  <c r="C812" i="1"/>
  <c r="G812" i="1" s="1"/>
  <c r="D811" i="1"/>
  <c r="C811" i="1"/>
  <c r="D810" i="1"/>
  <c r="C810" i="1"/>
  <c r="D809" i="1"/>
  <c r="H809" i="1" s="1"/>
  <c r="C809" i="1"/>
  <c r="H808" i="1"/>
  <c r="D808" i="1"/>
  <c r="C808" i="1"/>
  <c r="G808" i="1" s="1"/>
  <c r="D807" i="1"/>
  <c r="C807" i="1"/>
  <c r="D806" i="1"/>
  <c r="C806" i="1"/>
  <c r="D805" i="1"/>
  <c r="H805" i="1" s="1"/>
  <c r="C805" i="1"/>
  <c r="H804" i="1"/>
  <c r="D804" i="1"/>
  <c r="C804" i="1"/>
  <c r="G804" i="1" s="1"/>
  <c r="D803" i="1"/>
  <c r="C803" i="1"/>
  <c r="D802" i="1"/>
  <c r="C802" i="1"/>
  <c r="D801" i="1"/>
  <c r="H801" i="1" s="1"/>
  <c r="C801" i="1"/>
  <c r="H800" i="1"/>
  <c r="D800" i="1"/>
  <c r="C800" i="1"/>
  <c r="G800" i="1" s="1"/>
  <c r="D799" i="1"/>
  <c r="C799" i="1"/>
  <c r="D798" i="1"/>
  <c r="C798" i="1"/>
  <c r="D797" i="1"/>
  <c r="H797" i="1" s="1"/>
  <c r="C797" i="1"/>
  <c r="H796" i="1"/>
  <c r="D796" i="1"/>
  <c r="C796" i="1"/>
  <c r="G796" i="1" s="1"/>
  <c r="D795" i="1"/>
  <c r="C795" i="1"/>
  <c r="D794" i="1"/>
  <c r="C794" i="1"/>
  <c r="D793" i="1"/>
  <c r="H793" i="1" s="1"/>
  <c r="C793" i="1"/>
  <c r="H792" i="1"/>
  <c r="D792" i="1"/>
  <c r="C792" i="1"/>
  <c r="G792" i="1" s="1"/>
  <c r="D791" i="1"/>
  <c r="C791" i="1"/>
  <c r="D790" i="1"/>
  <c r="C790" i="1"/>
  <c r="D789" i="1"/>
  <c r="H789" i="1" s="1"/>
  <c r="C789" i="1"/>
  <c r="H788" i="1"/>
  <c r="D788" i="1"/>
  <c r="C788" i="1"/>
  <c r="G788" i="1" s="1"/>
  <c r="D787" i="1"/>
  <c r="C787" i="1"/>
  <c r="D786" i="1"/>
  <c r="C786" i="1"/>
  <c r="D785" i="1"/>
  <c r="H785" i="1" s="1"/>
  <c r="C785" i="1"/>
  <c r="H784" i="1"/>
  <c r="D784" i="1"/>
  <c r="C784" i="1"/>
  <c r="G784" i="1" s="1"/>
  <c r="D783" i="1"/>
  <c r="C783" i="1"/>
  <c r="D782" i="1"/>
  <c r="H782" i="1" s="1"/>
  <c r="C782" i="1"/>
  <c r="D781" i="1"/>
  <c r="H781" i="1" s="1"/>
  <c r="C781" i="1"/>
  <c r="G781" i="1" s="1"/>
  <c r="D780" i="1"/>
  <c r="H780" i="1" s="1"/>
  <c r="C780" i="1"/>
  <c r="D779" i="1"/>
  <c r="H779" i="1" s="1"/>
  <c r="C779" i="1"/>
  <c r="G779" i="1" s="1"/>
  <c r="D778" i="1"/>
  <c r="H778" i="1" s="1"/>
  <c r="C778" i="1"/>
  <c r="D777" i="1"/>
  <c r="H777" i="1" s="1"/>
  <c r="C777" i="1"/>
  <c r="G777" i="1" s="1"/>
  <c r="D776" i="1"/>
  <c r="H776" i="1" s="1"/>
  <c r="C776" i="1"/>
  <c r="D775" i="1"/>
  <c r="H775" i="1" s="1"/>
  <c r="C775" i="1"/>
  <c r="G775" i="1" s="1"/>
  <c r="D774" i="1"/>
  <c r="H774" i="1" s="1"/>
  <c r="C774" i="1"/>
  <c r="D773" i="1"/>
  <c r="H773" i="1" s="1"/>
  <c r="C773" i="1"/>
  <c r="G773" i="1" s="1"/>
  <c r="D772" i="1"/>
  <c r="H772" i="1" s="1"/>
  <c r="C772" i="1"/>
  <c r="D771" i="1"/>
  <c r="H771" i="1" s="1"/>
  <c r="C771" i="1"/>
  <c r="G771" i="1" s="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C655" i="1"/>
  <c r="D654" i="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D632" i="1"/>
  <c r="H632" i="1" s="1"/>
  <c r="C632" i="1"/>
  <c r="H631" i="1"/>
  <c r="D631" i="1"/>
  <c r="C631" i="1"/>
  <c r="G631" i="1" s="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C619" i="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C602" i="1"/>
  <c r="H602" i="1" s="1"/>
  <c r="D601" i="1"/>
  <c r="C601" i="1"/>
  <c r="D600" i="1"/>
  <c r="H600" i="1" s="1"/>
  <c r="C600" i="1"/>
  <c r="H599" i="1"/>
  <c r="D599" i="1"/>
  <c r="C599" i="1"/>
  <c r="G599" i="1" s="1"/>
  <c r="D598" i="1"/>
  <c r="C598" i="1"/>
  <c r="D597" i="1"/>
  <c r="C597" i="1"/>
  <c r="D596" i="1"/>
  <c r="H596" i="1" s="1"/>
  <c r="C596" i="1"/>
  <c r="H595" i="1"/>
  <c r="D595" i="1"/>
  <c r="C595" i="1"/>
  <c r="G595" i="1" s="1"/>
  <c r="D594" i="1"/>
  <c r="C594" i="1"/>
  <c r="D593" i="1"/>
  <c r="C593" i="1"/>
  <c r="D592" i="1"/>
  <c r="H592" i="1" s="1"/>
  <c r="C592" i="1"/>
  <c r="H591" i="1"/>
  <c r="D591" i="1"/>
  <c r="C591" i="1"/>
  <c r="G591" i="1" s="1"/>
  <c r="D590" i="1"/>
  <c r="C590" i="1"/>
  <c r="H590" i="1" s="1"/>
  <c r="D589" i="1"/>
  <c r="C589" i="1"/>
  <c r="D588" i="1"/>
  <c r="H588" i="1" s="1"/>
  <c r="C588" i="1"/>
  <c r="C587" i="1"/>
  <c r="D586" i="1"/>
  <c r="C586" i="1"/>
  <c r="H586" i="1" s="1"/>
  <c r="D585" i="1"/>
  <c r="C585" i="1"/>
  <c r="D584" i="1"/>
  <c r="H584" i="1" s="1"/>
  <c r="C584" i="1"/>
  <c r="H583" i="1"/>
  <c r="D583" i="1"/>
  <c r="C583" i="1"/>
  <c r="G583" i="1" s="1"/>
  <c r="D582" i="1"/>
  <c r="C582" i="1"/>
  <c r="H582" i="1" s="1"/>
  <c r="D581" i="1"/>
  <c r="C581" i="1"/>
  <c r="G581" i="1" s="1"/>
  <c r="D580" i="1"/>
  <c r="H580" i="1" s="1"/>
  <c r="C580" i="1"/>
  <c r="D579" i="1"/>
  <c r="C579" i="1"/>
  <c r="G579" i="1" s="1"/>
  <c r="D578" i="1"/>
  <c r="C578" i="1"/>
  <c r="H578" i="1" s="1"/>
  <c r="H577" i="1"/>
  <c r="D577" i="1"/>
  <c r="C577" i="1"/>
  <c r="G577" i="1" s="1"/>
  <c r="D576" i="1"/>
  <c r="H576" i="1" s="1"/>
  <c r="C576" i="1"/>
  <c r="H575" i="1"/>
  <c r="D575" i="1"/>
  <c r="C575" i="1"/>
  <c r="G575" i="1" s="1"/>
  <c r="D574" i="1"/>
  <c r="H573" i="1"/>
  <c r="D573" i="1"/>
  <c r="C573" i="1"/>
  <c r="G573" i="1" s="1"/>
  <c r="D572" i="1"/>
  <c r="H572" i="1" s="1"/>
  <c r="C572" i="1"/>
  <c r="D571" i="1"/>
  <c r="C571" i="1"/>
  <c r="G571" i="1" s="1"/>
  <c r="D570" i="1"/>
  <c r="C570" i="1"/>
  <c r="D569" i="1"/>
  <c r="C569" i="1"/>
  <c r="G569" i="1" s="1"/>
  <c r="D568" i="1"/>
  <c r="H568" i="1" s="1"/>
  <c r="C568" i="1"/>
  <c r="H567" i="1"/>
  <c r="D567" i="1"/>
  <c r="C567" i="1"/>
  <c r="G567" i="1" s="1"/>
  <c r="D566" i="1"/>
  <c r="C566" i="1"/>
  <c r="H566" i="1" s="1"/>
  <c r="H565" i="1"/>
  <c r="D565" i="1"/>
  <c r="C565" i="1"/>
  <c r="G565" i="1" s="1"/>
  <c r="D564" i="1"/>
  <c r="H564" i="1" s="1"/>
  <c r="C564" i="1"/>
  <c r="D563" i="1"/>
  <c r="C563" i="1"/>
  <c r="G563" i="1" s="1"/>
  <c r="D562" i="1"/>
  <c r="C562" i="1"/>
  <c r="D561" i="1"/>
  <c r="D560" i="1"/>
  <c r="H560" i="1" s="1"/>
  <c r="C560" i="1"/>
  <c r="H559" i="1"/>
  <c r="D559" i="1"/>
  <c r="C559" i="1"/>
  <c r="G559" i="1" s="1"/>
  <c r="D558" i="1"/>
  <c r="C558" i="1"/>
  <c r="H558" i="1" s="1"/>
  <c r="H557" i="1"/>
  <c r="D557" i="1"/>
  <c r="C557" i="1"/>
  <c r="G557" i="1" s="1"/>
  <c r="D556" i="1"/>
  <c r="H556" i="1" s="1"/>
  <c r="C556" i="1"/>
  <c r="D555" i="1"/>
  <c r="C555" i="1"/>
  <c r="G555" i="1" s="1"/>
  <c r="D554" i="1"/>
  <c r="C554" i="1"/>
  <c r="D553" i="1"/>
  <c r="C553" i="1"/>
  <c r="G553" i="1" s="1"/>
  <c r="D552" i="1"/>
  <c r="H552" i="1" s="1"/>
  <c r="C552" i="1"/>
  <c r="H551" i="1"/>
  <c r="D551" i="1"/>
  <c r="C551" i="1"/>
  <c r="G551" i="1" s="1"/>
  <c r="D550" i="1"/>
  <c r="C550" i="1"/>
  <c r="H550" i="1" s="1"/>
  <c r="H549" i="1"/>
  <c r="D549" i="1"/>
  <c r="C549" i="1"/>
  <c r="G549" i="1" s="1"/>
  <c r="D548" i="1"/>
  <c r="H548" i="1" s="1"/>
  <c r="C548" i="1"/>
  <c r="D547" i="1"/>
  <c r="C547" i="1"/>
  <c r="G547" i="1" s="1"/>
  <c r="D546" i="1"/>
  <c r="C546" i="1"/>
  <c r="D545" i="1"/>
  <c r="C545" i="1"/>
  <c r="G545" i="1" s="1"/>
  <c r="D544" i="1"/>
  <c r="H544" i="1" s="1"/>
  <c r="C544" i="1"/>
  <c r="H543" i="1"/>
  <c r="D543" i="1"/>
  <c r="C543" i="1"/>
  <c r="G543" i="1" s="1"/>
  <c r="D542" i="1"/>
  <c r="C542" i="1"/>
  <c r="H542" i="1" s="1"/>
  <c r="H541" i="1"/>
  <c r="D541" i="1"/>
  <c r="C541" i="1"/>
  <c r="G541" i="1" s="1"/>
  <c r="D540" i="1"/>
  <c r="H540" i="1" s="1"/>
  <c r="C540" i="1"/>
  <c r="D539" i="1"/>
  <c r="C539" i="1"/>
  <c r="G539" i="1" s="1"/>
  <c r="D538" i="1"/>
  <c r="C538" i="1"/>
  <c r="D537" i="1"/>
  <c r="C537" i="1"/>
  <c r="G537" i="1" s="1"/>
  <c r="D536" i="1"/>
  <c r="H536" i="1" s="1"/>
  <c r="C536" i="1"/>
  <c r="H535" i="1"/>
  <c r="D535" i="1"/>
  <c r="C535" i="1"/>
  <c r="G535" i="1" s="1"/>
  <c r="D534" i="1"/>
  <c r="C534" i="1"/>
  <c r="H534" i="1" s="1"/>
  <c r="H533" i="1"/>
  <c r="D533" i="1"/>
  <c r="C533" i="1"/>
  <c r="G533" i="1" s="1"/>
  <c r="D532" i="1"/>
  <c r="H532" i="1" s="1"/>
  <c r="C532" i="1"/>
  <c r="D531" i="1"/>
  <c r="C531" i="1"/>
  <c r="G531" i="1" s="1"/>
  <c r="D530" i="1"/>
  <c r="C530" i="1"/>
  <c r="D529" i="1"/>
  <c r="C529" i="1"/>
  <c r="G529" i="1" s="1"/>
  <c r="D528" i="1"/>
  <c r="H528" i="1" s="1"/>
  <c r="C528" i="1"/>
  <c r="H527" i="1"/>
  <c r="D527" i="1"/>
  <c r="C527" i="1"/>
  <c r="G527" i="1" s="1"/>
  <c r="D526" i="1"/>
  <c r="C526" i="1"/>
  <c r="H526" i="1" s="1"/>
  <c r="H525" i="1"/>
  <c r="D525" i="1"/>
  <c r="C525" i="1"/>
  <c r="G525" i="1" s="1"/>
  <c r="D524" i="1"/>
  <c r="H524" i="1" s="1"/>
  <c r="C524" i="1"/>
  <c r="D523" i="1"/>
  <c r="D521" i="1"/>
  <c r="C521" i="1"/>
  <c r="G521" i="1" s="1"/>
  <c r="D520" i="1"/>
  <c r="H520" i="1" s="1"/>
  <c r="C520" i="1"/>
  <c r="D519" i="1"/>
  <c r="C519" i="1"/>
  <c r="G519" i="1" s="1"/>
  <c r="D518" i="1"/>
  <c r="C518" i="1"/>
  <c r="H517" i="1"/>
  <c r="D517" i="1"/>
  <c r="C517" i="1"/>
  <c r="G517" i="1" s="1"/>
  <c r="D516" i="1"/>
  <c r="C516" i="1"/>
  <c r="H516" i="1" s="1"/>
  <c r="D515" i="1"/>
  <c r="C515" i="1"/>
  <c r="H515" i="1" s="1"/>
  <c r="G514" i="1"/>
  <c r="D514" i="1"/>
  <c r="C514" i="1"/>
  <c r="H514" i="1" s="1"/>
  <c r="G513" i="1"/>
  <c r="D513" i="1"/>
  <c r="C513" i="1"/>
  <c r="H513" i="1" s="1"/>
  <c r="D512" i="1"/>
  <c r="C512" i="1"/>
  <c r="H512" i="1" s="1"/>
  <c r="D511" i="1"/>
  <c r="C511" i="1"/>
  <c r="H511" i="1" s="1"/>
  <c r="G510" i="1"/>
  <c r="D510" i="1"/>
  <c r="C510" i="1"/>
  <c r="H510" i="1" s="1"/>
  <c r="D508" i="1"/>
  <c r="C508" i="1"/>
  <c r="H508" i="1" s="1"/>
  <c r="G507" i="1"/>
  <c r="D507" i="1"/>
  <c r="C507" i="1"/>
  <c r="H507" i="1" s="1"/>
  <c r="G506" i="1"/>
  <c r="D506" i="1"/>
  <c r="C506" i="1"/>
  <c r="H506" i="1" s="1"/>
  <c r="D505" i="1"/>
  <c r="C505" i="1"/>
  <c r="H505" i="1" s="1"/>
  <c r="D504" i="1"/>
  <c r="C504" i="1"/>
  <c r="H504" i="1" s="1"/>
  <c r="G503" i="1"/>
  <c r="D503" i="1"/>
  <c r="C503" i="1"/>
  <c r="H503" i="1" s="1"/>
  <c r="G502" i="1"/>
  <c r="D502" i="1"/>
  <c r="C502" i="1"/>
  <c r="H502" i="1" s="1"/>
  <c r="D501" i="1"/>
  <c r="C501" i="1"/>
  <c r="H501" i="1" s="1"/>
  <c r="D500" i="1"/>
  <c r="C500" i="1"/>
  <c r="H500" i="1" s="1"/>
  <c r="G499" i="1"/>
  <c r="D499" i="1"/>
  <c r="C499" i="1"/>
  <c r="H499" i="1" s="1"/>
  <c r="G498" i="1"/>
  <c r="D498" i="1"/>
  <c r="C498" i="1"/>
  <c r="H498" i="1" s="1"/>
  <c r="D497" i="1"/>
  <c r="C497" i="1"/>
  <c r="H497" i="1" s="1"/>
  <c r="D496" i="1"/>
  <c r="C496" i="1"/>
  <c r="H496" i="1" s="1"/>
  <c r="G495" i="1"/>
  <c r="D495" i="1"/>
  <c r="C495" i="1"/>
  <c r="H495" i="1" s="1"/>
  <c r="G494" i="1"/>
  <c r="D494" i="1"/>
  <c r="C494" i="1"/>
  <c r="H494" i="1" s="1"/>
  <c r="D493" i="1"/>
  <c r="C493" i="1"/>
  <c r="H493" i="1" s="1"/>
  <c r="D492" i="1"/>
  <c r="C492" i="1"/>
  <c r="H492" i="1" s="1"/>
  <c r="G491" i="1"/>
  <c r="D491" i="1"/>
  <c r="C491" i="1"/>
  <c r="H491" i="1" s="1"/>
  <c r="G490" i="1"/>
  <c r="D490" i="1"/>
  <c r="C490" i="1"/>
  <c r="H490" i="1" s="1"/>
  <c r="D489" i="1"/>
  <c r="C489" i="1"/>
  <c r="H489" i="1" s="1"/>
  <c r="D488" i="1"/>
  <c r="C488" i="1"/>
  <c r="H488" i="1" s="1"/>
  <c r="G487" i="1"/>
  <c r="D487" i="1"/>
  <c r="C487" i="1"/>
  <c r="H487" i="1" s="1"/>
  <c r="G486" i="1"/>
  <c r="D486" i="1"/>
  <c r="C486" i="1"/>
  <c r="H486" i="1" s="1"/>
  <c r="D485" i="1"/>
  <c r="C485" i="1"/>
  <c r="H485" i="1" s="1"/>
  <c r="D484" i="1"/>
  <c r="C484" i="1"/>
  <c r="H484" i="1" s="1"/>
  <c r="G483" i="1"/>
  <c r="D483" i="1"/>
  <c r="C483" i="1"/>
  <c r="H483" i="1" s="1"/>
  <c r="G482" i="1"/>
  <c r="D482" i="1"/>
  <c r="C482" i="1"/>
  <c r="H482" i="1" s="1"/>
  <c r="D481" i="1"/>
  <c r="C481" i="1"/>
  <c r="H481" i="1" s="1"/>
  <c r="D480" i="1"/>
  <c r="C480" i="1"/>
  <c r="H480" i="1" s="1"/>
  <c r="G479" i="1"/>
  <c r="D479" i="1"/>
  <c r="C479" i="1"/>
  <c r="H479" i="1" s="1"/>
  <c r="G478" i="1"/>
  <c r="D478" i="1"/>
  <c r="C478" i="1"/>
  <c r="H478" i="1" s="1"/>
  <c r="D477" i="1"/>
  <c r="C477" i="1"/>
  <c r="H477" i="1" s="1"/>
  <c r="D476" i="1"/>
  <c r="C476" i="1"/>
  <c r="H476" i="1" s="1"/>
  <c r="G475" i="1"/>
  <c r="D475" i="1"/>
  <c r="C475" i="1"/>
  <c r="H475" i="1" s="1"/>
  <c r="G474" i="1"/>
  <c r="D474" i="1"/>
  <c r="C474" i="1"/>
  <c r="H474" i="1" s="1"/>
  <c r="D473" i="1"/>
  <c r="C473" i="1"/>
  <c r="H473" i="1" s="1"/>
  <c r="D472" i="1"/>
  <c r="C472" i="1"/>
  <c r="H472" i="1" s="1"/>
  <c r="G471" i="1"/>
  <c r="D471" i="1"/>
  <c r="C471" i="1"/>
  <c r="H471" i="1" s="1"/>
  <c r="G470" i="1"/>
  <c r="D470" i="1"/>
  <c r="C470" i="1"/>
  <c r="H470" i="1" s="1"/>
  <c r="D469" i="1"/>
  <c r="C469" i="1"/>
  <c r="H469" i="1" s="1"/>
  <c r="D468" i="1"/>
  <c r="C468" i="1"/>
  <c r="H468" i="1" s="1"/>
  <c r="G467" i="1"/>
  <c r="D467" i="1"/>
  <c r="C467" i="1"/>
  <c r="H467" i="1" s="1"/>
  <c r="D466" i="1"/>
  <c r="D465" i="1"/>
  <c r="C465" i="1"/>
  <c r="H465" i="1" s="1"/>
  <c r="D464" i="1"/>
  <c r="C464" i="1"/>
  <c r="H464" i="1" s="1"/>
  <c r="G463" i="1"/>
  <c r="D463" i="1"/>
  <c r="C463" i="1"/>
  <c r="H463" i="1" s="1"/>
  <c r="G462" i="1"/>
  <c r="D462" i="1"/>
  <c r="C462" i="1"/>
  <c r="H462" i="1" s="1"/>
  <c r="D461" i="1"/>
  <c r="C461" i="1"/>
  <c r="H461" i="1" s="1"/>
  <c r="D460" i="1"/>
  <c r="C460" i="1"/>
  <c r="H460" i="1" s="1"/>
  <c r="G459" i="1"/>
  <c r="D459" i="1"/>
  <c r="C459" i="1"/>
  <c r="H459" i="1" s="1"/>
  <c r="G458" i="1"/>
  <c r="D458" i="1"/>
  <c r="C458" i="1"/>
  <c r="H458" i="1" s="1"/>
  <c r="D457" i="1"/>
  <c r="C457" i="1"/>
  <c r="H457" i="1" s="1"/>
  <c r="D456" i="1"/>
  <c r="C456" i="1"/>
  <c r="H456" i="1" s="1"/>
  <c r="G455" i="1"/>
  <c r="D455" i="1"/>
  <c r="C455" i="1"/>
  <c r="H455" i="1" s="1"/>
  <c r="G454" i="1"/>
  <c r="D454" i="1"/>
  <c r="C454" i="1"/>
  <c r="H454" i="1" s="1"/>
  <c r="D453" i="1"/>
  <c r="D452" i="1"/>
  <c r="C452" i="1"/>
  <c r="H452" i="1" s="1"/>
  <c r="G451" i="1"/>
  <c r="D451" i="1"/>
  <c r="C451" i="1"/>
  <c r="H451" i="1" s="1"/>
  <c r="G450" i="1"/>
  <c r="D450" i="1"/>
  <c r="C450" i="1"/>
  <c r="H450" i="1" s="1"/>
  <c r="D449" i="1"/>
  <c r="C449" i="1"/>
  <c r="H449" i="1" s="1"/>
  <c r="D448" i="1"/>
  <c r="C448" i="1"/>
  <c r="H448" i="1" s="1"/>
  <c r="G447" i="1"/>
  <c r="D447" i="1"/>
  <c r="C447" i="1"/>
  <c r="H447" i="1" s="1"/>
  <c r="G446" i="1"/>
  <c r="D446" i="1"/>
  <c r="C446" i="1"/>
  <c r="H446" i="1" s="1"/>
  <c r="D445" i="1"/>
  <c r="C445" i="1"/>
  <c r="H445" i="1" s="1"/>
  <c r="D444" i="1"/>
  <c r="C444" i="1"/>
  <c r="H444" i="1" s="1"/>
  <c r="G443" i="1"/>
  <c r="D443" i="1"/>
  <c r="C443" i="1"/>
  <c r="H443" i="1" s="1"/>
  <c r="G442" i="1"/>
  <c r="D442" i="1"/>
  <c r="C442" i="1"/>
  <c r="H442" i="1" s="1"/>
  <c r="D441" i="1"/>
  <c r="C441" i="1"/>
  <c r="H441" i="1" s="1"/>
  <c r="D440" i="1"/>
  <c r="C440" i="1"/>
  <c r="H440" i="1" s="1"/>
  <c r="G439" i="1"/>
  <c r="D439" i="1"/>
  <c r="C439" i="1"/>
  <c r="H439" i="1" s="1"/>
  <c r="G438" i="1"/>
  <c r="D438" i="1"/>
  <c r="C438" i="1"/>
  <c r="H438" i="1" s="1"/>
  <c r="D437" i="1"/>
  <c r="C437" i="1"/>
  <c r="H437" i="1" s="1"/>
  <c r="D436" i="1"/>
  <c r="C436" i="1"/>
  <c r="H436" i="1" s="1"/>
  <c r="G435" i="1"/>
  <c r="D435" i="1"/>
  <c r="C435" i="1"/>
  <c r="H435" i="1" s="1"/>
  <c r="G434" i="1"/>
  <c r="D434" i="1"/>
  <c r="C434" i="1"/>
  <c r="H434" i="1" s="1"/>
  <c r="D433" i="1"/>
  <c r="C433" i="1"/>
  <c r="H433" i="1" s="1"/>
  <c r="D432" i="1"/>
  <c r="C432" i="1"/>
  <c r="H432" i="1" s="1"/>
  <c r="G431" i="1"/>
  <c r="D431" i="1"/>
  <c r="C431" i="1"/>
  <c r="H431" i="1" s="1"/>
  <c r="G430" i="1"/>
  <c r="D430" i="1"/>
  <c r="C430" i="1"/>
  <c r="H430" i="1" s="1"/>
  <c r="D429" i="1"/>
  <c r="C429" i="1"/>
  <c r="H429" i="1" s="1"/>
  <c r="D428" i="1"/>
  <c r="C428" i="1"/>
  <c r="H428" i="1" s="1"/>
  <c r="G427" i="1"/>
  <c r="D427" i="1"/>
  <c r="C427" i="1"/>
  <c r="H427" i="1" s="1"/>
  <c r="G426" i="1"/>
  <c r="D426" i="1"/>
  <c r="C426" i="1"/>
  <c r="H426" i="1" s="1"/>
  <c r="D425" i="1"/>
  <c r="C425" i="1"/>
  <c r="H425" i="1" s="1"/>
  <c r="D424" i="1"/>
  <c r="C424" i="1"/>
  <c r="H424" i="1" s="1"/>
  <c r="G423" i="1"/>
  <c r="D423" i="1"/>
  <c r="C423" i="1"/>
  <c r="H423" i="1" s="1"/>
  <c r="G422" i="1"/>
  <c r="D422" i="1"/>
  <c r="C422" i="1"/>
  <c r="H422" i="1" s="1"/>
  <c r="D421" i="1"/>
  <c r="C421" i="1"/>
  <c r="H421" i="1" s="1"/>
  <c r="D420" i="1"/>
  <c r="C420" i="1"/>
  <c r="H420" i="1" s="1"/>
  <c r="G419" i="1"/>
  <c r="D419" i="1"/>
  <c r="C419" i="1"/>
  <c r="H419" i="1" s="1"/>
  <c r="G418" i="1"/>
  <c r="D418" i="1"/>
  <c r="C418" i="1"/>
  <c r="H418" i="1" s="1"/>
  <c r="D417" i="1"/>
  <c r="C417" i="1"/>
  <c r="H417" i="1" s="1"/>
  <c r="D416" i="1"/>
  <c r="C416" i="1"/>
  <c r="H416" i="1" s="1"/>
  <c r="C415" i="1"/>
  <c r="G413" i="1"/>
  <c r="D413" i="1"/>
  <c r="C413" i="1"/>
  <c r="H413" i="1" s="1"/>
  <c r="D412" i="1"/>
  <c r="D411" i="1"/>
  <c r="C411" i="1"/>
  <c r="H411" i="1" s="1"/>
  <c r="D406" i="1"/>
  <c r="C406" i="1"/>
  <c r="H406" i="1" s="1"/>
  <c r="G405" i="1"/>
  <c r="D405" i="1"/>
  <c r="C405" i="1"/>
  <c r="H405" i="1" s="1"/>
  <c r="G404" i="1"/>
  <c r="D404" i="1"/>
  <c r="C404" i="1"/>
  <c r="H404" i="1" s="1"/>
  <c r="D401" i="1"/>
  <c r="C401" i="1"/>
  <c r="H401" i="1" s="1"/>
  <c r="D400" i="1"/>
  <c r="C400" i="1"/>
  <c r="H400" i="1" s="1"/>
  <c r="G399" i="1"/>
  <c r="D399" i="1"/>
  <c r="C399" i="1"/>
  <c r="H399" i="1" s="1"/>
  <c r="G398" i="1"/>
  <c r="D398" i="1"/>
  <c r="C398" i="1"/>
  <c r="H398" i="1" s="1"/>
  <c r="D397" i="1"/>
  <c r="C397" i="1"/>
  <c r="H397" i="1" s="1"/>
  <c r="D396" i="1"/>
  <c r="C396" i="1"/>
  <c r="H396" i="1" s="1"/>
  <c r="G395" i="1"/>
  <c r="D395" i="1"/>
  <c r="C395" i="1"/>
  <c r="H395" i="1" s="1"/>
  <c r="G394" i="1"/>
  <c r="D394" i="1"/>
  <c r="C394" i="1"/>
  <c r="H394" i="1" s="1"/>
  <c r="D393" i="1"/>
  <c r="C393" i="1"/>
  <c r="H393" i="1" s="1"/>
  <c r="D392" i="1"/>
  <c r="C392" i="1"/>
  <c r="H392" i="1" s="1"/>
  <c r="G391" i="1"/>
  <c r="D391" i="1"/>
  <c r="C391" i="1"/>
  <c r="H391" i="1" s="1"/>
  <c r="G390" i="1"/>
  <c r="D390" i="1"/>
  <c r="C390" i="1"/>
  <c r="H390" i="1" s="1"/>
  <c r="D389" i="1"/>
  <c r="C389" i="1"/>
  <c r="H389" i="1" s="1"/>
  <c r="D388" i="1"/>
  <c r="C388" i="1"/>
  <c r="H388" i="1" s="1"/>
  <c r="G387" i="1"/>
  <c r="D387" i="1"/>
  <c r="C387" i="1"/>
  <c r="H387" i="1" s="1"/>
  <c r="G386" i="1"/>
  <c r="D386" i="1"/>
  <c r="C386" i="1"/>
  <c r="H386" i="1" s="1"/>
  <c r="D385" i="1"/>
  <c r="C385" i="1"/>
  <c r="H385" i="1" s="1"/>
  <c r="D384" i="1"/>
  <c r="C384" i="1"/>
  <c r="H384" i="1" s="1"/>
  <c r="G383" i="1"/>
  <c r="D383" i="1"/>
  <c r="C383" i="1"/>
  <c r="H383" i="1" s="1"/>
  <c r="G382" i="1"/>
  <c r="D382" i="1"/>
  <c r="C382" i="1"/>
  <c r="H382" i="1" s="1"/>
  <c r="D381" i="1"/>
  <c r="C381" i="1"/>
  <c r="H381" i="1" s="1"/>
  <c r="D380" i="1"/>
  <c r="C380" i="1"/>
  <c r="H380" i="1" s="1"/>
  <c r="G379" i="1"/>
  <c r="D379" i="1"/>
  <c r="C379" i="1"/>
  <c r="H379" i="1" s="1"/>
  <c r="G378" i="1"/>
  <c r="D378" i="1"/>
  <c r="C378" i="1"/>
  <c r="H378" i="1" s="1"/>
  <c r="D377" i="1"/>
  <c r="C377" i="1"/>
  <c r="H377" i="1" s="1"/>
  <c r="D376" i="1"/>
  <c r="C376" i="1"/>
  <c r="H376" i="1" s="1"/>
  <c r="G375" i="1"/>
  <c r="D375" i="1"/>
  <c r="C375" i="1"/>
  <c r="H375" i="1" s="1"/>
  <c r="G374" i="1"/>
  <c r="D374" i="1"/>
  <c r="C374" i="1"/>
  <c r="H374" i="1" s="1"/>
  <c r="D373" i="1"/>
  <c r="C373" i="1"/>
  <c r="H373" i="1" s="1"/>
  <c r="D372" i="1"/>
  <c r="C372" i="1"/>
  <c r="H372" i="1" s="1"/>
  <c r="G371" i="1"/>
  <c r="D371" i="1"/>
  <c r="C371" i="1"/>
  <c r="H371" i="1" s="1"/>
  <c r="G370" i="1"/>
  <c r="D370" i="1"/>
  <c r="C370" i="1"/>
  <c r="H370" i="1" s="1"/>
  <c r="D369" i="1"/>
  <c r="C369" i="1"/>
  <c r="H369" i="1" s="1"/>
  <c r="D368" i="1"/>
  <c r="C368" i="1"/>
  <c r="H368" i="1" s="1"/>
  <c r="G367" i="1"/>
  <c r="D367" i="1"/>
  <c r="C367" i="1"/>
  <c r="H367" i="1" s="1"/>
  <c r="G366" i="1"/>
  <c r="D366" i="1"/>
  <c r="C366" i="1"/>
  <c r="H366" i="1" s="1"/>
  <c r="D365" i="1"/>
  <c r="C365" i="1"/>
  <c r="H365" i="1" s="1"/>
  <c r="D364" i="1"/>
  <c r="C364" i="1"/>
  <c r="H364" i="1" s="1"/>
  <c r="G363" i="1"/>
  <c r="D363" i="1"/>
  <c r="C363" i="1"/>
  <c r="H363" i="1" s="1"/>
  <c r="G362" i="1"/>
  <c r="D362" i="1"/>
  <c r="C362" i="1"/>
  <c r="H362" i="1" s="1"/>
  <c r="D361" i="1"/>
  <c r="C361" i="1"/>
  <c r="H361" i="1" s="1"/>
  <c r="D360" i="1"/>
  <c r="C360" i="1"/>
  <c r="H360" i="1" s="1"/>
  <c r="G359" i="1"/>
  <c r="D359" i="1"/>
  <c r="C359" i="1"/>
  <c r="H359" i="1" s="1"/>
  <c r="D358" i="1"/>
  <c r="D357" i="1"/>
  <c r="C357" i="1"/>
  <c r="H357" i="1" s="1"/>
  <c r="D356" i="1"/>
  <c r="C356" i="1"/>
  <c r="H356" i="1" s="1"/>
  <c r="G355" i="1"/>
  <c r="D355" i="1"/>
  <c r="C355" i="1"/>
  <c r="H355" i="1" s="1"/>
  <c r="G354" i="1"/>
  <c r="D354" i="1"/>
  <c r="C354" i="1"/>
  <c r="H354" i="1" s="1"/>
  <c r="D353" i="1"/>
  <c r="C353" i="1"/>
  <c r="H353" i="1" s="1"/>
  <c r="D352" i="1"/>
  <c r="C352" i="1"/>
  <c r="H352" i="1" s="1"/>
  <c r="G351" i="1"/>
  <c r="D351" i="1"/>
  <c r="C351" i="1"/>
  <c r="H351" i="1" s="1"/>
  <c r="G350" i="1"/>
  <c r="D350" i="1"/>
  <c r="C350" i="1"/>
  <c r="H350" i="1" s="1"/>
  <c r="D349" i="1"/>
  <c r="C349" i="1"/>
  <c r="H349" i="1" s="1"/>
  <c r="D348" i="1"/>
  <c r="C348" i="1"/>
  <c r="H348" i="1" s="1"/>
  <c r="G347" i="1"/>
  <c r="D347" i="1"/>
  <c r="C347" i="1"/>
  <c r="H347" i="1" s="1"/>
  <c r="G346" i="1"/>
  <c r="D346" i="1"/>
  <c r="C346" i="1"/>
  <c r="H346" i="1" s="1"/>
  <c r="D345" i="1"/>
  <c r="D344" i="1"/>
  <c r="C344" i="1"/>
  <c r="H344" i="1" s="1"/>
  <c r="G343" i="1"/>
  <c r="D343" i="1"/>
  <c r="C343" i="1"/>
  <c r="H343" i="1" s="1"/>
  <c r="G342" i="1"/>
  <c r="D342" i="1"/>
  <c r="C342" i="1"/>
  <c r="H342" i="1" s="1"/>
  <c r="D341" i="1"/>
  <c r="C341" i="1"/>
  <c r="H341" i="1" s="1"/>
  <c r="D340" i="1"/>
  <c r="C340" i="1"/>
  <c r="H340" i="1" s="1"/>
  <c r="G339" i="1"/>
  <c r="D339" i="1"/>
  <c r="C339" i="1"/>
  <c r="H339" i="1" s="1"/>
  <c r="G338" i="1"/>
  <c r="D338" i="1"/>
  <c r="C338" i="1"/>
  <c r="H338" i="1" s="1"/>
  <c r="D337" i="1"/>
  <c r="C337" i="1"/>
  <c r="H337" i="1" s="1"/>
  <c r="D336" i="1"/>
  <c r="C336" i="1"/>
  <c r="H336" i="1" s="1"/>
  <c r="G335" i="1"/>
  <c r="D335" i="1"/>
  <c r="C335" i="1"/>
  <c r="H335" i="1" s="1"/>
  <c r="G334" i="1"/>
  <c r="D334" i="1"/>
  <c r="C334" i="1"/>
  <c r="H334" i="1" s="1"/>
  <c r="D333" i="1"/>
  <c r="C333" i="1"/>
  <c r="H333" i="1" s="1"/>
  <c r="D332" i="1"/>
  <c r="C332" i="1"/>
  <c r="H332" i="1" s="1"/>
  <c r="G331" i="1"/>
  <c r="D331" i="1"/>
  <c r="C331" i="1"/>
  <c r="H331" i="1" s="1"/>
  <c r="D330" i="1"/>
  <c r="G330" i="1" s="1"/>
  <c r="C330" i="1"/>
  <c r="D329" i="1"/>
  <c r="C329" i="1"/>
  <c r="H329" i="1" s="1"/>
  <c r="D328" i="1"/>
  <c r="C328" i="1"/>
  <c r="H328" i="1" s="1"/>
  <c r="G327" i="1"/>
  <c r="D327" i="1"/>
  <c r="C327" i="1"/>
  <c r="H327" i="1" s="1"/>
  <c r="D326" i="1"/>
  <c r="G326" i="1" s="1"/>
  <c r="C326" i="1"/>
  <c r="D325" i="1"/>
  <c r="C325" i="1"/>
  <c r="H325" i="1" s="1"/>
  <c r="D324" i="1"/>
  <c r="C324" i="1"/>
  <c r="H324" i="1" s="1"/>
  <c r="G323" i="1"/>
  <c r="D323" i="1"/>
  <c r="C323" i="1"/>
  <c r="H323" i="1" s="1"/>
  <c r="D322" i="1"/>
  <c r="G322" i="1" s="1"/>
  <c r="C322" i="1"/>
  <c r="D321" i="1"/>
  <c r="C321" i="1"/>
  <c r="H321" i="1" s="1"/>
  <c r="D320" i="1"/>
  <c r="C320" i="1"/>
  <c r="H320" i="1" s="1"/>
  <c r="G319" i="1"/>
  <c r="D319" i="1"/>
  <c r="C319" i="1"/>
  <c r="H319" i="1" s="1"/>
  <c r="D318" i="1"/>
  <c r="G318" i="1" s="1"/>
  <c r="C318" i="1"/>
  <c r="D317" i="1"/>
  <c r="C317" i="1"/>
  <c r="H317" i="1" s="1"/>
  <c r="D316" i="1"/>
  <c r="C316" i="1"/>
  <c r="H316" i="1" s="1"/>
  <c r="G315" i="1"/>
  <c r="D315" i="1"/>
  <c r="C315" i="1"/>
  <c r="H315" i="1" s="1"/>
  <c r="D314" i="1"/>
  <c r="G314" i="1" s="1"/>
  <c r="C314" i="1"/>
  <c r="D313" i="1"/>
  <c r="C313" i="1"/>
  <c r="H313" i="1" s="1"/>
  <c r="D312" i="1"/>
  <c r="C312" i="1"/>
  <c r="H312" i="1" s="1"/>
  <c r="G311" i="1"/>
  <c r="D311" i="1"/>
  <c r="C311" i="1"/>
  <c r="H311" i="1" s="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D289" i="1"/>
  <c r="H289" i="1" s="1"/>
  <c r="C289" i="1"/>
  <c r="H288" i="1"/>
  <c r="D288" i="1"/>
  <c r="C288" i="1"/>
  <c r="G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C82" i="1"/>
  <c r="G82" i="1" s="1"/>
  <c r="H81" i="1"/>
  <c r="D81" i="1"/>
  <c r="C81" i="1"/>
  <c r="G81" i="1" s="1"/>
  <c r="H80" i="1"/>
  <c r="G80" i="1"/>
  <c r="D80" i="1"/>
  <c r="C80" i="1"/>
  <c r="H79" i="1"/>
  <c r="D79" i="1"/>
  <c r="C79" i="1"/>
  <c r="G79" i="1" s="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C3" i="1"/>
  <c r="H988" i="1" l="1"/>
  <c r="H1224" i="1"/>
  <c r="H1223" i="1"/>
  <c r="G1157" i="1"/>
  <c r="G1154" i="1"/>
  <c r="G1224" i="1"/>
  <c r="H655" i="1"/>
  <c r="D1227" i="1"/>
  <c r="H1227" i="1" s="1"/>
  <c r="E237" i="5"/>
  <c r="D1222" i="1"/>
  <c r="G1241" i="1"/>
  <c r="G1223" i="1"/>
  <c r="F216" i="9"/>
  <c r="H654" i="1"/>
  <c r="H82" i="1"/>
  <c r="B214" i="9"/>
  <c r="F250" i="5"/>
  <c r="H1229" i="1"/>
  <c r="E279" i="9"/>
  <c r="B279" i="9" s="1"/>
  <c r="G1227" i="1"/>
  <c r="G1228" i="1"/>
  <c r="G1229" i="1"/>
  <c r="G289" i="1"/>
  <c r="H412" i="1"/>
  <c r="E643" i="4"/>
  <c r="D637" i="1" s="1"/>
  <c r="D643" i="4"/>
  <c r="G412" i="1"/>
  <c r="F416" i="4"/>
  <c r="G593" i="1"/>
  <c r="H593" i="1"/>
  <c r="G597" i="1"/>
  <c r="H597" i="1"/>
  <c r="G313" i="1"/>
  <c r="G317" i="1"/>
  <c r="G321" i="1"/>
  <c r="G325" i="1"/>
  <c r="G329" i="1"/>
  <c r="G333" i="1"/>
  <c r="G337" i="1"/>
  <c r="G341" i="1"/>
  <c r="G349" i="1"/>
  <c r="G353" i="1"/>
  <c r="G357" i="1"/>
  <c r="G361" i="1"/>
  <c r="G365" i="1"/>
  <c r="G369" i="1"/>
  <c r="G373" i="1"/>
  <c r="G377" i="1"/>
  <c r="G381" i="1"/>
  <c r="G385" i="1"/>
  <c r="G389" i="1"/>
  <c r="G393" i="1"/>
  <c r="G397" i="1"/>
  <c r="G401" i="1"/>
  <c r="G411" i="1"/>
  <c r="G417" i="1"/>
  <c r="G421" i="1"/>
  <c r="G425" i="1"/>
  <c r="G429" i="1"/>
  <c r="G433" i="1"/>
  <c r="G437" i="1"/>
  <c r="G441" i="1"/>
  <c r="G445" i="1"/>
  <c r="G449" i="1"/>
  <c r="G457" i="1"/>
  <c r="G461" i="1"/>
  <c r="G465" i="1"/>
  <c r="G469" i="1"/>
  <c r="G473" i="1"/>
  <c r="G477" i="1"/>
  <c r="G481" i="1"/>
  <c r="G485" i="1"/>
  <c r="G489" i="1"/>
  <c r="G493" i="1"/>
  <c r="G497" i="1"/>
  <c r="G501" i="1"/>
  <c r="G505" i="1"/>
  <c r="G512" i="1"/>
  <c r="G516" i="1"/>
  <c r="H518" i="1"/>
  <c r="H519" i="1"/>
  <c r="H529" i="1"/>
  <c r="H537" i="1"/>
  <c r="H545" i="1"/>
  <c r="H553" i="1"/>
  <c r="H569" i="1"/>
  <c r="H579" i="1"/>
  <c r="H594" i="1"/>
  <c r="G601" i="1"/>
  <c r="H601" i="1"/>
  <c r="G312" i="1"/>
  <c r="H314" i="1"/>
  <c r="G316" i="1"/>
  <c r="H318" i="1"/>
  <c r="G320" i="1"/>
  <c r="H322" i="1"/>
  <c r="G324" i="1"/>
  <c r="H326" i="1"/>
  <c r="G328" i="1"/>
  <c r="H330" i="1"/>
  <c r="G332" i="1"/>
  <c r="G336" i="1"/>
  <c r="G340" i="1"/>
  <c r="G344" i="1"/>
  <c r="G348" i="1"/>
  <c r="G352" i="1"/>
  <c r="G356" i="1"/>
  <c r="G360" i="1"/>
  <c r="G364" i="1"/>
  <c r="G368" i="1"/>
  <c r="G372" i="1"/>
  <c r="G376" i="1"/>
  <c r="G380" i="1"/>
  <c r="G384" i="1"/>
  <c r="G388" i="1"/>
  <c r="G392" i="1"/>
  <c r="G396" i="1"/>
  <c r="G400" i="1"/>
  <c r="G406" i="1"/>
  <c r="G416" i="1"/>
  <c r="G420" i="1"/>
  <c r="G424" i="1"/>
  <c r="G428" i="1"/>
  <c r="G432" i="1"/>
  <c r="G436" i="1"/>
  <c r="G440" i="1"/>
  <c r="G444" i="1"/>
  <c r="G448" i="1"/>
  <c r="G452" i="1"/>
  <c r="G456" i="1"/>
  <c r="G460" i="1"/>
  <c r="G464" i="1"/>
  <c r="G468" i="1"/>
  <c r="G472" i="1"/>
  <c r="G476" i="1"/>
  <c r="G480" i="1"/>
  <c r="G484" i="1"/>
  <c r="G488" i="1"/>
  <c r="G492" i="1"/>
  <c r="G496" i="1"/>
  <c r="G500" i="1"/>
  <c r="G504" i="1"/>
  <c r="G508" i="1"/>
  <c r="G511" i="1"/>
  <c r="G515" i="1"/>
  <c r="H521" i="1"/>
  <c r="H530" i="1"/>
  <c r="H531" i="1"/>
  <c r="H538" i="1"/>
  <c r="H539" i="1"/>
  <c r="H546" i="1"/>
  <c r="H547" i="1"/>
  <c r="H554" i="1"/>
  <c r="H555" i="1"/>
  <c r="H562" i="1"/>
  <c r="H563" i="1"/>
  <c r="H570" i="1"/>
  <c r="H571" i="1"/>
  <c r="H581" i="1"/>
  <c r="G585" i="1"/>
  <c r="H585" i="1"/>
  <c r="G589" i="1"/>
  <c r="H589" i="1"/>
  <c r="H598" i="1"/>
  <c r="G786" i="1"/>
  <c r="H786" i="1"/>
  <c r="G802" i="1"/>
  <c r="H802" i="1"/>
  <c r="G818" i="1"/>
  <c r="H818" i="1"/>
  <c r="G830" i="1"/>
  <c r="H830" i="1"/>
  <c r="G838" i="1"/>
  <c r="H838"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90" i="1"/>
  <c r="H790" i="1"/>
  <c r="G806" i="1"/>
  <c r="H806" i="1"/>
  <c r="G822" i="1"/>
  <c r="H822" i="1"/>
  <c r="G794" i="1"/>
  <c r="H794" i="1"/>
  <c r="G810" i="1"/>
  <c r="H810" i="1"/>
  <c r="G826" i="1"/>
  <c r="H826" i="1"/>
  <c r="G834" i="1"/>
  <c r="H834" i="1"/>
  <c r="G518" i="1"/>
  <c r="G526" i="1"/>
  <c r="G530" i="1"/>
  <c r="G534" i="1"/>
  <c r="G538" i="1"/>
  <c r="G542" i="1"/>
  <c r="G546" i="1"/>
  <c r="G550" i="1"/>
  <c r="G554" i="1"/>
  <c r="G558" i="1"/>
  <c r="G562" i="1"/>
  <c r="G566" i="1"/>
  <c r="G570" i="1"/>
  <c r="G578" i="1"/>
  <c r="G582" i="1"/>
  <c r="G586" i="1"/>
  <c r="G590" i="1"/>
  <c r="G594" i="1"/>
  <c r="G598" i="1"/>
  <c r="G602" i="1"/>
  <c r="G606" i="1"/>
  <c r="G610" i="1"/>
  <c r="G614" i="1"/>
  <c r="G618" i="1"/>
  <c r="G622" i="1"/>
  <c r="G626"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98" i="1"/>
  <c r="H798" i="1"/>
  <c r="G814" i="1"/>
  <c r="H814" i="1"/>
  <c r="G783" i="1"/>
  <c r="G787" i="1"/>
  <c r="G791" i="1"/>
  <c r="G795" i="1"/>
  <c r="G799" i="1"/>
  <c r="G803" i="1"/>
  <c r="G807" i="1"/>
  <c r="G811" i="1"/>
  <c r="G815" i="1"/>
  <c r="G819" i="1"/>
  <c r="G823" i="1"/>
  <c r="G1005" i="1"/>
  <c r="H1005" i="1"/>
  <c r="G1007" i="1"/>
  <c r="H1007" i="1"/>
  <c r="G1009" i="1"/>
  <c r="H1009" i="1"/>
  <c r="G1011" i="1"/>
  <c r="H1011" i="1"/>
  <c r="G1013" i="1"/>
  <c r="H1013" i="1"/>
  <c r="G1015" i="1"/>
  <c r="H1015" i="1"/>
  <c r="G1017" i="1"/>
  <c r="H1017"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4" i="1"/>
  <c r="H998" i="1"/>
  <c r="H1002" i="1"/>
  <c r="H783" i="1"/>
  <c r="G785" i="1"/>
  <c r="H787" i="1"/>
  <c r="G789" i="1"/>
  <c r="H791" i="1"/>
  <c r="G793" i="1"/>
  <c r="H795" i="1"/>
  <c r="G797" i="1"/>
  <c r="H799" i="1"/>
  <c r="G801" i="1"/>
  <c r="H803" i="1"/>
  <c r="G805" i="1"/>
  <c r="H807" i="1"/>
  <c r="G809" i="1"/>
  <c r="H811" i="1"/>
  <c r="G813" i="1"/>
  <c r="H815" i="1"/>
  <c r="G817" i="1"/>
  <c r="H819" i="1"/>
  <c r="G821" i="1"/>
  <c r="H823" i="1"/>
  <c r="G825"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9" i="1"/>
  <c r="H993" i="1"/>
  <c r="H997" i="1"/>
  <c r="H1001" i="1"/>
  <c r="G1006" i="1"/>
  <c r="H1006" i="1"/>
  <c r="G1008" i="1"/>
  <c r="H1008" i="1"/>
  <c r="G1010" i="1"/>
  <c r="H1010" i="1"/>
  <c r="G1012" i="1"/>
  <c r="H1012" i="1"/>
  <c r="G1014" i="1"/>
  <c r="H1014"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H1440" i="1"/>
  <c r="G1440" i="1"/>
  <c r="H1442" i="1"/>
  <c r="G1442" i="1"/>
  <c r="H1444" i="1"/>
  <c r="G1444" i="1"/>
  <c r="G1462" i="1"/>
  <c r="I1462" i="1" s="1"/>
  <c r="J1462" i="1"/>
  <c r="G1464" i="1"/>
  <c r="J1464" i="1"/>
  <c r="G1466" i="1"/>
  <c r="I1466" i="1" s="1"/>
  <c r="J1466" i="1"/>
  <c r="G1468" i="1"/>
  <c r="J1468" i="1"/>
  <c r="G1471" i="1"/>
  <c r="G1473" i="1"/>
  <c r="H1486" i="1"/>
  <c r="G1486" i="1"/>
  <c r="G1495" i="1"/>
  <c r="H1502" i="1"/>
  <c r="G1502" i="1"/>
  <c r="G1511" i="1"/>
  <c r="G1519" i="1"/>
  <c r="H1526" i="1"/>
  <c r="G1526" i="1"/>
  <c r="G1535" i="1"/>
  <c r="H1542" i="1"/>
  <c r="G1542" i="1"/>
  <c r="G1551" i="1"/>
  <c r="H1558" i="1"/>
  <c r="G1558" i="1"/>
  <c r="G1567" i="1"/>
  <c r="H1574" i="1"/>
  <c r="G1574" i="1"/>
  <c r="F8" i="4"/>
  <c r="E7" i="4"/>
  <c r="F83" i="4"/>
  <c r="D82" i="4"/>
  <c r="F107" i="4"/>
  <c r="D106" i="4"/>
  <c r="F140" i="4"/>
  <c r="E139" i="4"/>
  <c r="D135" i="1" s="1"/>
  <c r="F163" i="4"/>
  <c r="F421" i="4"/>
  <c r="D78" i="5"/>
  <c r="F79" i="5"/>
  <c r="C1057" i="1"/>
  <c r="H22" i="3"/>
  <c r="C1153" i="1"/>
  <c r="F207" i="5"/>
  <c r="E206" i="5"/>
  <c r="D1184" i="1"/>
  <c r="E5" i="7"/>
  <c r="D1437" i="1"/>
  <c r="G1446" i="1"/>
  <c r="I1446" i="1" s="1"/>
  <c r="G1448" i="1"/>
  <c r="I1448" i="1" s="1"/>
  <c r="G1450" i="1"/>
  <c r="I1450" i="1" s="1"/>
  <c r="G1452" i="1"/>
  <c r="I1452" i="1" s="1"/>
  <c r="H1453" i="1"/>
  <c r="G1455" i="1"/>
  <c r="I1455" i="1" s="1"/>
  <c r="J1455" i="1"/>
  <c r="H1456" i="1"/>
  <c r="G1457" i="1"/>
  <c r="I1457" i="1" s="1"/>
  <c r="J1457" i="1"/>
  <c r="H1458" i="1"/>
  <c r="G1459" i="1"/>
  <c r="I1459" i="1" s="1"/>
  <c r="J1459" i="1"/>
  <c r="H1460" i="1"/>
  <c r="H1476" i="1"/>
  <c r="I1476" i="1" s="1"/>
  <c r="G1477" i="1"/>
  <c r="I1477" i="1" s="1"/>
  <c r="J1477" i="1"/>
  <c r="H1478" i="1"/>
  <c r="I1478" i="1" s="1"/>
  <c r="G1479" i="1"/>
  <c r="I1479" i="1" s="1"/>
  <c r="J1479" i="1"/>
  <c r="G1483" i="1"/>
  <c r="H1490" i="1"/>
  <c r="G1490" i="1"/>
  <c r="G1499" i="1"/>
  <c r="H1506" i="1"/>
  <c r="G1506" i="1"/>
  <c r="G1515" i="1"/>
  <c r="G1523" i="1"/>
  <c r="H1530" i="1"/>
  <c r="G1530" i="1"/>
  <c r="G1539" i="1"/>
  <c r="H1546" i="1"/>
  <c r="G1546" i="1"/>
  <c r="G1555" i="1"/>
  <c r="H1562" i="1"/>
  <c r="G1562" i="1"/>
  <c r="G1571" i="1"/>
  <c r="H1578" i="1"/>
  <c r="G1578" i="1"/>
  <c r="F152" i="4"/>
  <c r="D472" i="4"/>
  <c r="F473" i="4"/>
  <c r="D580" i="4"/>
  <c r="F581" i="4"/>
  <c r="C1047" i="1"/>
  <c r="E190" i="5"/>
  <c r="D1168" i="1"/>
  <c r="F114" i="6"/>
  <c r="H27" i="3"/>
  <c r="C1408" i="1"/>
  <c r="I1439" i="1"/>
  <c r="I1441" i="1"/>
  <c r="I1443" i="1"/>
  <c r="H1462" i="1"/>
  <c r="I1463" i="1"/>
  <c r="H1464" i="1"/>
  <c r="I1465" i="1"/>
  <c r="H1466" i="1"/>
  <c r="I1467" i="1"/>
  <c r="H1468" i="1"/>
  <c r="H1471" i="1"/>
  <c r="G1472" i="1"/>
  <c r="I1472" i="1" s="1"/>
  <c r="J1472" i="1"/>
  <c r="H1473" i="1"/>
  <c r="G1474" i="1"/>
  <c r="I1474" i="1" s="1"/>
  <c r="J1474" i="1"/>
  <c r="H1475" i="1"/>
  <c r="H1494" i="1"/>
  <c r="G1494" i="1"/>
  <c r="H1510" i="1"/>
  <c r="G1510" i="1"/>
  <c r="H1518" i="1"/>
  <c r="G1518" i="1"/>
  <c r="H1534" i="1"/>
  <c r="G1534" i="1"/>
  <c r="H1550" i="1"/>
  <c r="G1550" i="1"/>
  <c r="H1566" i="1"/>
  <c r="G1566" i="1"/>
  <c r="F7" i="4"/>
  <c r="F51" i="4"/>
  <c r="D50" i="4"/>
  <c r="F139" i="4"/>
  <c r="F164" i="4"/>
  <c r="E163" i="4"/>
  <c r="D159" i="1" s="1"/>
  <c r="F225" i="4"/>
  <c r="D224" i="4"/>
  <c r="E263" i="4"/>
  <c r="D259" i="1" s="1"/>
  <c r="F268" i="4"/>
  <c r="D363" i="4"/>
  <c r="F364" i="4"/>
  <c r="F563" i="4"/>
  <c r="D529" i="4"/>
  <c r="F61" i="6"/>
  <c r="C1355" i="1"/>
  <c r="G1447" i="1"/>
  <c r="I1447" i="1" s="1"/>
  <c r="J1447" i="1"/>
  <c r="G1449" i="1"/>
  <c r="I1449" i="1" s="1"/>
  <c r="J1449" i="1"/>
  <c r="G1451" i="1"/>
  <c r="I1451" i="1" s="1"/>
  <c r="J1451" i="1"/>
  <c r="I1456" i="1"/>
  <c r="I1458" i="1"/>
  <c r="I1460" i="1"/>
  <c r="H1482" i="1"/>
  <c r="G1482" i="1"/>
  <c r="H1498" i="1"/>
  <c r="G1498" i="1"/>
  <c r="H1514" i="1"/>
  <c r="G1514" i="1"/>
  <c r="H1522" i="1"/>
  <c r="G1522" i="1"/>
  <c r="G1531" i="1"/>
  <c r="H1538" i="1"/>
  <c r="G1538" i="1"/>
  <c r="H1554" i="1"/>
  <c r="G1554" i="1"/>
  <c r="G1563" i="1"/>
  <c r="H1570" i="1"/>
  <c r="G1570" i="1"/>
  <c r="G1579" i="1"/>
  <c r="E50" i="4"/>
  <c r="D46" i="1" s="1"/>
  <c r="F253" i="4"/>
  <c r="D252" i="4"/>
  <c r="E298" i="4"/>
  <c r="F571" i="4"/>
  <c r="D567" i="4"/>
  <c r="F484" i="4"/>
  <c r="H286" i="9"/>
  <c r="E87" i="5"/>
  <c r="D1065" i="1" s="1"/>
  <c r="F134" i="5"/>
  <c r="G289" i="9"/>
  <c r="E289" i="9" s="1"/>
  <c r="B289" i="9" s="1"/>
  <c r="F177" i="5"/>
  <c r="F5" i="6"/>
  <c r="D133" i="4"/>
  <c r="D6" i="4" s="1"/>
  <c r="D215" i="4"/>
  <c r="D263" i="4"/>
  <c r="D311" i="4"/>
  <c r="D644" i="4"/>
  <c r="D459" i="4"/>
  <c r="E515" i="4"/>
  <c r="D509" i="1" s="1"/>
  <c r="F8" i="5"/>
  <c r="E7" i="5"/>
  <c r="G287" i="9"/>
  <c r="E287" i="9" s="1"/>
  <c r="B287" i="9" s="1"/>
  <c r="D146" i="5"/>
  <c r="H289" i="9"/>
  <c r="E176" i="5"/>
  <c r="F176" i="5" s="1"/>
  <c r="F190" i="5"/>
  <c r="F206" i="5"/>
  <c r="F43" i="6"/>
  <c r="D35" i="6"/>
  <c r="D141" i="6" s="1"/>
  <c r="H20" i="9"/>
  <c r="G20" i="9"/>
  <c r="E20" i="9" s="1"/>
  <c r="D196" i="4"/>
  <c r="D151" i="4" s="1"/>
  <c r="D299" i="4"/>
  <c r="D350" i="4"/>
  <c r="F369" i="4"/>
  <c r="E421" i="4"/>
  <c r="F485" i="4"/>
  <c r="D515" i="4"/>
  <c r="E593" i="4"/>
  <c r="D587" i="1" s="1"/>
  <c r="H587" i="1" s="1"/>
  <c r="E142" i="9"/>
  <c r="B142" i="9" s="1"/>
  <c r="E625" i="4"/>
  <c r="D619" i="1" s="1"/>
  <c r="H619" i="1" s="1"/>
  <c r="D12" i="5"/>
  <c r="F70" i="5"/>
  <c r="E69" i="5"/>
  <c r="F119" i="5"/>
  <c r="F135" i="5"/>
  <c r="F164" i="5"/>
  <c r="F180" i="5"/>
  <c r="D238" i="5"/>
  <c r="D245" i="5"/>
  <c r="D5" i="7"/>
  <c r="G294" i="9"/>
  <c r="E294" i="9" s="1"/>
  <c r="D42" i="8"/>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M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1" i="9"/>
  <c r="E161" i="9" s="1"/>
  <c r="B161" i="9" s="1"/>
  <c r="L212" i="9"/>
  <c r="F212" i="9" s="1"/>
  <c r="B212" i="9" s="1"/>
  <c r="G162" i="9"/>
  <c r="E162" i="9" s="1"/>
  <c r="B162" i="9" s="1"/>
  <c r="G164" i="9"/>
  <c r="G160" i="9"/>
  <c r="E160" i="9" s="1"/>
  <c r="B160" i="9" s="1"/>
  <c r="G165" i="9"/>
  <c r="E165" i="9" s="1"/>
  <c r="B165" i="9" s="1"/>
  <c r="I10" i="9"/>
  <c r="E286" i="9"/>
  <c r="B286" i="9" s="1"/>
  <c r="E35" i="6"/>
  <c r="B59" i="9"/>
  <c r="B63" i="9"/>
  <c r="B67" i="9"/>
  <c r="B71" i="9"/>
  <c r="B75" i="9"/>
  <c r="B79" i="9"/>
  <c r="B83" i="9"/>
  <c r="B87" i="9"/>
  <c r="B91" i="9"/>
  <c r="B95" i="9"/>
  <c r="B99" i="9"/>
  <c r="B103" i="9"/>
  <c r="B107" i="9"/>
  <c r="B111" i="9"/>
  <c r="B115" i="9"/>
  <c r="G163" i="9"/>
  <c r="E163" i="9" s="1"/>
  <c r="B163" i="9" s="1"/>
  <c r="E58" i="9"/>
  <c r="B58" i="9" s="1"/>
  <c r="E62" i="9"/>
  <c r="B62" i="9" s="1"/>
  <c r="E66" i="9"/>
  <c r="B66" i="9" s="1"/>
  <c r="E70" i="9"/>
  <c r="B70" i="9" s="1"/>
  <c r="E74" i="9"/>
  <c r="B74" i="9" s="1"/>
  <c r="B129" i="9"/>
  <c r="B220" i="9"/>
  <c r="F417" i="4"/>
  <c r="F88" i="5"/>
  <c r="B60" i="9"/>
  <c r="B64" i="9"/>
  <c r="B68" i="9"/>
  <c r="B72" i="9"/>
  <c r="B76" i="9"/>
  <c r="B80" i="9"/>
  <c r="B84" i="9"/>
  <c r="B88" i="9"/>
  <c r="B92" i="9"/>
  <c r="B96" i="9"/>
  <c r="B100" i="9"/>
  <c r="B104" i="9"/>
  <c r="B108" i="9"/>
  <c r="B112" i="9"/>
  <c r="B116" i="9"/>
  <c r="E127" i="9"/>
  <c r="B127" i="9" s="1"/>
  <c r="B132" i="9"/>
  <c r="H164" i="9"/>
  <c r="B216" i="9"/>
  <c r="E225" i="9"/>
  <c r="B225" i="9" s="1"/>
  <c r="B230" i="9"/>
  <c r="F241" i="9"/>
  <c r="B241" i="9" s="1"/>
  <c r="B266" i="9"/>
  <c r="E273" i="9"/>
  <c r="B273" i="9" s="1"/>
  <c r="B144" i="9"/>
  <c r="B148" i="9"/>
  <c r="B152" i="9"/>
  <c r="B156" i="9"/>
  <c r="F213" i="9"/>
  <c r="B213" i="9" s="1"/>
  <c r="B219" i="9"/>
  <c r="B222" i="9"/>
  <c r="F224" i="9"/>
  <c r="B224" i="9" s="1"/>
  <c r="B227" i="9"/>
  <c r="B228" i="9"/>
  <c r="B243" i="9"/>
  <c r="B244" i="9"/>
  <c r="B256" i="9"/>
  <c r="B264" i="9"/>
  <c r="B288" i="9"/>
  <c r="F220" i="9"/>
  <c r="B226" i="9"/>
  <c r="B234" i="9"/>
  <c r="B242" i="9"/>
  <c r="B250" i="9"/>
  <c r="B218" i="9"/>
  <c r="F232" i="9"/>
  <c r="B232" i="9" s="1"/>
  <c r="F240" i="9"/>
  <c r="B240" i="9" s="1"/>
  <c r="F248" i="9"/>
  <c r="B248" i="9" s="1"/>
  <c r="D1214" i="1" l="1"/>
  <c r="I23" i="3"/>
  <c r="F643" i="4"/>
  <c r="C637" i="1"/>
  <c r="H28" i="3"/>
  <c r="C1435" i="1"/>
  <c r="H16" i="3"/>
  <c r="C2" i="1"/>
  <c r="H17" i="3"/>
  <c r="D289" i="4"/>
  <c r="D290" i="4" s="1"/>
  <c r="C147" i="1"/>
  <c r="K1432" i="9"/>
  <c r="G295" i="9"/>
  <c r="E295" i="9" s="1"/>
  <c r="B295" i="9" s="1"/>
  <c r="I34" i="3"/>
  <c r="C1517" i="1"/>
  <c r="F245" i="5"/>
  <c r="C1222" i="1"/>
  <c r="F12" i="5"/>
  <c r="D7" i="5"/>
  <c r="C990" i="1"/>
  <c r="F515" i="4"/>
  <c r="C509" i="1"/>
  <c r="F350" i="4"/>
  <c r="C345" i="1"/>
  <c r="F311" i="4"/>
  <c r="C306" i="1"/>
  <c r="F567" i="4"/>
  <c r="C561" i="1"/>
  <c r="F363" i="4"/>
  <c r="C358" i="1"/>
  <c r="F50" i="4"/>
  <c r="C46" i="1"/>
  <c r="H1047" i="1"/>
  <c r="H292" i="9"/>
  <c r="E292" i="9" s="1"/>
  <c r="B292" i="9" s="1"/>
  <c r="D1183" i="1"/>
  <c r="F78" i="5"/>
  <c r="C1056" i="1"/>
  <c r="H135" i="1"/>
  <c r="G135" i="1"/>
  <c r="F82" i="4"/>
  <c r="C78" i="1"/>
  <c r="I1444" i="1"/>
  <c r="I1440" i="1"/>
  <c r="E528" i="4"/>
  <c r="G619" i="1"/>
  <c r="E164" i="9"/>
  <c r="B164" i="9" s="1"/>
  <c r="B191" i="9"/>
  <c r="E293" i="9"/>
  <c r="B294" i="9"/>
  <c r="D237" i="5"/>
  <c r="C1215" i="1"/>
  <c r="F238" i="5"/>
  <c r="F299" i="4"/>
  <c r="D298" i="4"/>
  <c r="D412" i="4" s="1"/>
  <c r="C294" i="1"/>
  <c r="F146" i="5"/>
  <c r="C1124" i="1"/>
  <c r="F263" i="4"/>
  <c r="C259" i="1"/>
  <c r="G1065" i="1"/>
  <c r="H1065" i="1"/>
  <c r="D528" i="4"/>
  <c r="F529" i="4"/>
  <c r="C523" i="1"/>
  <c r="H159" i="1"/>
  <c r="G159" i="1"/>
  <c r="H1168" i="1"/>
  <c r="G1168" i="1"/>
  <c r="D68" i="5"/>
  <c r="F472" i="4"/>
  <c r="C466" i="1"/>
  <c r="H1437" i="1"/>
  <c r="G1437" i="1"/>
  <c r="I1468" i="1"/>
  <c r="I1464" i="1"/>
  <c r="G587" i="1"/>
  <c r="D1329" i="1"/>
  <c r="I25" i="3"/>
  <c r="G297" i="9"/>
  <c r="E297" i="9" s="1"/>
  <c r="H29" i="3"/>
  <c r="C1436" i="1"/>
  <c r="E68" i="5"/>
  <c r="D1047" i="1"/>
  <c r="G1047" i="1" s="1"/>
  <c r="E420" i="4"/>
  <c r="D415" i="1"/>
  <c r="F196" i="4"/>
  <c r="C192" i="1"/>
  <c r="F459" i="4"/>
  <c r="C453" i="1"/>
  <c r="F215" i="4"/>
  <c r="C211" i="1"/>
  <c r="E407" i="4"/>
  <c r="D402" i="1" s="1"/>
  <c r="D293" i="1"/>
  <c r="G1408" i="1"/>
  <c r="H1408" i="1"/>
  <c r="H291" i="9"/>
  <c r="E291" i="9" s="1"/>
  <c r="B291" i="9" s="1"/>
  <c r="D1167" i="1"/>
  <c r="E408" i="4"/>
  <c r="D403" i="1" s="1"/>
  <c r="D1436" i="1"/>
  <c r="I29" i="3"/>
  <c r="H1057" i="1"/>
  <c r="G1057" i="1"/>
  <c r="D420" i="4"/>
  <c r="F106" i="4"/>
  <c r="C102" i="1"/>
  <c r="E6" i="4"/>
  <c r="D3" i="1"/>
  <c r="I1473" i="1"/>
  <c r="I1442" i="1"/>
  <c r="E141" i="6"/>
  <c r="B20" i="9"/>
  <c r="E19" i="9"/>
  <c r="F35" i="6"/>
  <c r="H25" i="3"/>
  <c r="C1329" i="1"/>
  <c r="E175" i="5"/>
  <c r="D1152" i="1" s="1"/>
  <c r="D1153" i="1"/>
  <c r="I22" i="3"/>
  <c r="E6" i="5"/>
  <c r="I20" i="3"/>
  <c r="D985" i="1"/>
  <c r="F644" i="4"/>
  <c r="C638" i="1"/>
  <c r="F133" i="4"/>
  <c r="C129" i="1"/>
  <c r="G299" i="9"/>
  <c r="E299" i="9" s="1"/>
  <c r="F252" i="4"/>
  <c r="C248" i="1"/>
  <c r="H1355" i="1"/>
  <c r="G1355" i="1"/>
  <c r="F224" i="4"/>
  <c r="C220" i="1"/>
  <c r="F69" i="5"/>
  <c r="F580" i="4"/>
  <c r="C574" i="1"/>
  <c r="E151" i="4"/>
  <c r="F151" i="4" s="1"/>
  <c r="G1184" i="1"/>
  <c r="H1184" i="1"/>
  <c r="G1153" i="1"/>
  <c r="H1153" i="1"/>
  <c r="I1471" i="1"/>
  <c r="G637" i="1" l="1"/>
  <c r="H637" i="1"/>
  <c r="F290" i="4"/>
  <c r="C286" i="1"/>
  <c r="D639" i="4"/>
  <c r="D414" i="4"/>
  <c r="C407" i="1"/>
  <c r="H102" i="1"/>
  <c r="G102" i="1"/>
  <c r="G1436" i="1"/>
  <c r="H1436" i="1"/>
  <c r="F68" i="5"/>
  <c r="H21" i="3"/>
  <c r="C1046" i="1"/>
  <c r="H1124" i="1"/>
  <c r="G1124" i="1"/>
  <c r="H78" i="1"/>
  <c r="G78" i="1"/>
  <c r="H1056" i="1"/>
  <c r="G1056" i="1"/>
  <c r="H358" i="1"/>
  <c r="G358" i="1"/>
  <c r="G1517" i="1"/>
  <c r="H1517" i="1"/>
  <c r="H11" i="3"/>
  <c r="G574" i="1"/>
  <c r="H574" i="1"/>
  <c r="H638" i="1"/>
  <c r="G638" i="1"/>
  <c r="H276" i="9"/>
  <c r="D984" i="1"/>
  <c r="H1329" i="1"/>
  <c r="G1329" i="1"/>
  <c r="H9" i="3"/>
  <c r="E635" i="4"/>
  <c r="D629" i="1" s="1"/>
  <c r="D414" i="1"/>
  <c r="G523" i="1"/>
  <c r="H523" i="1"/>
  <c r="E636" i="4"/>
  <c r="D630" i="1" s="1"/>
  <c r="D522" i="1"/>
  <c r="H509" i="1"/>
  <c r="G509" i="1"/>
  <c r="H248" i="1"/>
  <c r="G248" i="1"/>
  <c r="E298" i="9"/>
  <c r="B299" i="9"/>
  <c r="D1435" i="1"/>
  <c r="I28" i="3"/>
  <c r="H3" i="1"/>
  <c r="G3" i="1"/>
  <c r="F420" i="4"/>
  <c r="D635" i="4"/>
  <c r="C414" i="1"/>
  <c r="H211" i="1"/>
  <c r="G211" i="1"/>
  <c r="H192" i="1"/>
  <c r="G192" i="1"/>
  <c r="B297" i="9"/>
  <c r="E296" i="9"/>
  <c r="I10" i="3" s="1"/>
  <c r="H466" i="1"/>
  <c r="G466" i="1"/>
  <c r="H259" i="1"/>
  <c r="G259" i="1"/>
  <c r="H294" i="1"/>
  <c r="G294" i="1"/>
  <c r="H1215" i="1"/>
  <c r="G1215" i="1"/>
  <c r="H1183" i="1"/>
  <c r="G1183" i="1"/>
  <c r="G46" i="1"/>
  <c r="H46" i="1"/>
  <c r="G561" i="1"/>
  <c r="H561" i="1"/>
  <c r="H345" i="1"/>
  <c r="G345" i="1"/>
  <c r="H1222" i="1"/>
  <c r="G1222" i="1"/>
  <c r="D413" i="4"/>
  <c r="D291" i="4"/>
  <c r="C285" i="1"/>
  <c r="H1435" i="1"/>
  <c r="G1435" i="1"/>
  <c r="H1167" i="1"/>
  <c r="G1167" i="1"/>
  <c r="H453" i="1"/>
  <c r="G453" i="1"/>
  <c r="H129" i="1"/>
  <c r="G129" i="1"/>
  <c r="E412" i="4"/>
  <c r="F412" i="4" s="1"/>
  <c r="I16" i="3"/>
  <c r="E290" i="4"/>
  <c r="D286" i="1" s="1"/>
  <c r="D2" i="1"/>
  <c r="G2" i="1" s="1"/>
  <c r="D1046" i="1"/>
  <c r="I21" i="3"/>
  <c r="D636" i="4"/>
  <c r="F528" i="4"/>
  <c r="C522" i="1"/>
  <c r="D407" i="4"/>
  <c r="F298" i="4"/>
  <c r="C293" i="1"/>
  <c r="F237" i="5"/>
  <c r="H23" i="3"/>
  <c r="C1214" i="1"/>
  <c r="D175" i="5"/>
  <c r="D408" i="4"/>
  <c r="G990" i="1"/>
  <c r="H990" i="1"/>
  <c r="F141" i="6"/>
  <c r="E289" i="4"/>
  <c r="F289" i="4" s="1"/>
  <c r="I17" i="3"/>
  <c r="D147" i="1"/>
  <c r="H147" i="1" s="1"/>
  <c r="H220" i="1"/>
  <c r="G220" i="1"/>
  <c r="G415" i="1"/>
  <c r="H415" i="1"/>
  <c r="H306" i="1"/>
  <c r="G306" i="1"/>
  <c r="D6" i="5"/>
  <c r="H20" i="3"/>
  <c r="F7" i="5"/>
  <c r="C985" i="1"/>
  <c r="F6" i="4"/>
  <c r="H293" i="1" l="1"/>
  <c r="G293" i="1"/>
  <c r="F635" i="4"/>
  <c r="C629" i="1"/>
  <c r="N3" i="9"/>
  <c r="I11" i="3"/>
  <c r="F639" i="4"/>
  <c r="C633" i="1"/>
  <c r="K3" i="9"/>
  <c r="I9" i="3"/>
  <c r="H1214" i="1"/>
  <c r="G1214" i="1"/>
  <c r="F636" i="4"/>
  <c r="C630" i="1"/>
  <c r="F291" i="4"/>
  <c r="C287" i="1"/>
  <c r="G276" i="9"/>
  <c r="E276" i="9" s="1"/>
  <c r="G282" i="9"/>
  <c r="E282" i="9" s="1"/>
  <c r="B282" i="9" s="1"/>
  <c r="F6" i="5"/>
  <c r="C984" i="1"/>
  <c r="F407" i="4"/>
  <c r="C402" i="1"/>
  <c r="G147" i="1"/>
  <c r="F175" i="5"/>
  <c r="C1152" i="1"/>
  <c r="H414" i="1"/>
  <c r="G414" i="1"/>
  <c r="H2" i="1"/>
  <c r="H1046" i="1"/>
  <c r="G1046" i="1"/>
  <c r="C409" i="1"/>
  <c r="G985" i="1"/>
  <c r="H985" i="1"/>
  <c r="E291" i="4"/>
  <c r="D287" i="1" s="1"/>
  <c r="E413" i="4"/>
  <c r="D285" i="1"/>
  <c r="F408" i="4"/>
  <c r="C403" i="1"/>
  <c r="G522" i="1"/>
  <c r="H522" i="1"/>
  <c r="E639" i="4"/>
  <c r="D407" i="1"/>
  <c r="G407" i="1" s="1"/>
  <c r="D640" i="4"/>
  <c r="D415" i="4"/>
  <c r="C408" i="1"/>
  <c r="H407" i="1"/>
  <c r="H286" i="1"/>
  <c r="G286" i="1"/>
  <c r="G630" i="1" l="1"/>
  <c r="H630" i="1"/>
  <c r="D642" i="4"/>
  <c r="F640" i="4"/>
  <c r="C634" i="1"/>
  <c r="G285" i="1"/>
  <c r="D641" i="4"/>
  <c r="E640" i="4"/>
  <c r="E415" i="4"/>
  <c r="D410" i="1" s="1"/>
  <c r="D408" i="1"/>
  <c r="G408" i="1" s="1"/>
  <c r="H285" i="1"/>
  <c r="H402" i="1"/>
  <c r="G402" i="1"/>
  <c r="G629" i="1"/>
  <c r="H629" i="1"/>
  <c r="F413" i="4"/>
  <c r="E414" i="4"/>
  <c r="H403" i="1"/>
  <c r="G403" i="1"/>
  <c r="H1152" i="1"/>
  <c r="G1152" i="1"/>
  <c r="E275" i="9"/>
  <c r="B276" i="9"/>
  <c r="F415" i="4"/>
  <c r="C410" i="1"/>
  <c r="E641" i="4"/>
  <c r="D633" i="1"/>
  <c r="G633" i="1" s="1"/>
  <c r="H8" i="3"/>
  <c r="G984" i="1"/>
  <c r="H984" i="1"/>
  <c r="H287" i="1"/>
  <c r="G287" i="1"/>
  <c r="D645" i="4" l="1"/>
  <c r="F641" i="4"/>
  <c r="C635" i="1"/>
  <c r="F642" i="4"/>
  <c r="D646" i="4"/>
  <c r="C636" i="1"/>
  <c r="M3" i="9"/>
  <c r="I8" i="3"/>
  <c r="D635" i="1"/>
  <c r="E642" i="4"/>
  <c r="D634" i="1"/>
  <c r="G634" i="1" s="1"/>
  <c r="H408" i="1"/>
  <c r="H633" i="1"/>
  <c r="H410" i="1"/>
  <c r="G410" i="1"/>
  <c r="D409" i="1"/>
  <c r="F414" i="4"/>
  <c r="H634" i="1"/>
  <c r="E646" i="4" l="1"/>
  <c r="D636" i="1"/>
  <c r="H635" i="1"/>
  <c r="G635" i="1"/>
  <c r="H636" i="1"/>
  <c r="G636" i="1"/>
  <c r="H409" i="1"/>
  <c r="G409" i="1"/>
  <c r="E645" i="4"/>
  <c r="F646" i="4"/>
  <c r="H19" i="3"/>
  <c r="C640" i="1"/>
  <c r="F645" i="4"/>
  <c r="H18" i="3"/>
  <c r="C639" i="1"/>
  <c r="I18" i="3" l="1"/>
  <c r="D639" i="1"/>
  <c r="H639" i="1" s="1"/>
  <c r="I19" i="3"/>
  <c r="D640" i="1"/>
  <c r="H7" i="3" s="1"/>
  <c r="J3" i="9" l="1"/>
  <c r="I7" i="3"/>
  <c r="G639" i="1"/>
  <c r="G640" i="1"/>
  <c r="H640" i="1"/>
  <c r="M272" i="9" l="1"/>
  <c r="H18" i="9"/>
  <c r="L272" i="9"/>
  <c r="F272" i="9" s="1"/>
  <c r="G18" i="9"/>
  <c r="H17" i="9"/>
  <c r="M16" i="9"/>
  <c r="L15" i="9"/>
  <c r="G17" i="9"/>
  <c r="L16" i="9"/>
  <c r="H15" i="9"/>
  <c r="I7" i="9"/>
  <c r="J5" i="9"/>
  <c r="I13" i="9"/>
  <c r="J17" i="9"/>
  <c r="I6" i="9"/>
  <c r="K12" i="9"/>
  <c r="K5" i="9"/>
  <c r="J10" i="9"/>
  <c r="J7" i="9"/>
  <c r="I12" i="9"/>
  <c r="I9" i="9"/>
  <c r="G15" i="9"/>
  <c r="E15" i="9" s="1"/>
  <c r="J9" i="9"/>
  <c r="K13" i="9"/>
  <c r="K10" i="9"/>
  <c r="G16" i="9"/>
  <c r="J12" i="9"/>
  <c r="J11" i="9"/>
  <c r="J8" i="9"/>
  <c r="K8" i="9"/>
  <c r="J13" i="9"/>
  <c r="J6" i="9"/>
  <c r="I11" i="9"/>
  <c r="I8" i="9"/>
  <c r="M15" i="9"/>
  <c r="I5" i="9"/>
  <c r="K11" i="9"/>
  <c r="H16" i="9"/>
  <c r="K7" i="9"/>
  <c r="K9" i="9"/>
  <c r="K6" i="9"/>
  <c r="I17" i="9"/>
  <c r="F16" i="9" l="1"/>
  <c r="E18" i="9"/>
  <c r="B18" i="9" s="1"/>
  <c r="E5" i="9"/>
  <c r="B5" i="9" s="1"/>
  <c r="E12" i="9"/>
  <c r="B12" i="9" s="1"/>
  <c r="E17" i="9"/>
  <c r="B17" i="9" s="1"/>
  <c r="E6" i="9"/>
  <c r="B6" i="9" s="1"/>
  <c r="F15" i="9"/>
  <c r="B272" i="9"/>
  <c r="F19" i="9"/>
  <c r="E7" i="9"/>
  <c r="B7" i="9" s="1"/>
  <c r="E8" i="9"/>
  <c r="B8" i="9" s="1"/>
  <c r="E16" i="9"/>
  <c r="E10" i="9"/>
  <c r="B10" i="9" s="1"/>
  <c r="E11" i="9"/>
  <c r="B11" i="9" s="1"/>
  <c r="E9" i="9"/>
  <c r="B9" i="9" s="1"/>
  <c r="E13" i="9"/>
  <c r="B13" i="9" s="1"/>
  <c r="B16" i="9" l="1"/>
  <c r="F14" i="9"/>
  <c r="F3" i="9" s="1"/>
  <c r="B15" i="9"/>
  <c r="E14"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<sst xmlns="http://schemas.openxmlformats.org/spreadsheetml/2006/main" count="4313" uniqueCount="3393">
  <si>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</si>
  <si>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</si>
  <si>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</si>
  <si>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</si>
  <si>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</si>
  <si>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</si>
  <si>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</si>
  <si>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</si>
  <si>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</si>
  <si>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</si>
  <si>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</si>
  <si>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</si>
  <si>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</si>
  <si>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</si>
  <si>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</si>
  <si>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</si>
  <si>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</si>
  <si>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</si>
  <si>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</si>
  <si>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</si>
  <si>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</si>
  <si>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</si>
  <si>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</si>
  <si>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</si>
  <si>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</si>
  <si>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</si>
  <si>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</si>
  <si>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</si>
  <si>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</si>
  <si>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</si>
  <si>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</si>
  <si>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LEPOGLAVA</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</si>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</sst>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29850939</v>
      </c>
      <c r="D2" s="6">
        <f>'PR-RAS'!E6</f>
        <v>26167280.299999997</v>
      </c>
      <c r="E2" s="6">
        <v>0</v>
      </c>
      <c r="F2" s="6">
        <v>0</v>
      </c>
      <c r="G2" s="7">
        <f t="shared" ref="G2:G264" si="0">(B2/1000)*(C2*1+D2*2)</f>
        <v>82185.499599999996</v>
      </c>
      <c r="H2" s="7">
        <f t="shared" ref="H2:H264" si="1">ABS(C2-ROUND(C2,0))+ABS(D2-ROUND(D2,0))</f>
        <v>0.29999999701976776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10437183</v>
      </c>
      <c r="D3" s="1">
        <f>'PR-RAS'!E7</f>
        <v>11940533.550000001</v>
      </c>
      <c r="E3" s="1">
        <v>0</v>
      </c>
      <c r="F3" s="1">
        <v>0</v>
      </c>
      <c r="G3" s="2">
        <f t="shared" si="0"/>
        <v>68636.500200000009</v>
      </c>
      <c r="H3" s="2">
        <f t="shared" si="1"/>
        <v>0.44999999925494194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10001389</v>
      </c>
      <c r="D4" s="1">
        <f>'PR-RAS'!E8</f>
        <v>11294153.779999999</v>
      </c>
      <c r="E4" s="1">
        <v>0</v>
      </c>
      <c r="F4" s="1">
        <v>0</v>
      </c>
      <c r="G4" s="2">
        <f t="shared" si="0"/>
        <v>97769.089680000005</v>
      </c>
      <c r="H4" s="2">
        <f t="shared" si="1"/>
        <v>0.22000000067055225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9718168</v>
      </c>
      <c r="D5" s="1">
        <f>'PR-RAS'!E9</f>
        <v>11813731.109999999</v>
      </c>
      <c r="E5" s="1">
        <v>0</v>
      </c>
      <c r="F5" s="1">
        <v>0</v>
      </c>
      <c r="G5" s="2">
        <f t="shared" si="0"/>
        <v>133382.52088</v>
      </c>
      <c r="H5" s="2">
        <f t="shared" si="1"/>
        <v>0.10999999940395355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759054</v>
      </c>
      <c r="D6" s="1">
        <f>'PR-RAS'!E10</f>
        <v>596281.77</v>
      </c>
      <c r="E6" s="1">
        <v>0</v>
      </c>
      <c r="F6" s="1">
        <v>0</v>
      </c>
      <c r="G6" s="2">
        <f t="shared" si="0"/>
        <v>9758.0877</v>
      </c>
      <c r="H6" s="2">
        <f t="shared" si="1"/>
        <v>0.22999999998137355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232661</v>
      </c>
      <c r="D7" s="1">
        <f>'PR-RAS'!E11</f>
        <v>269016.99</v>
      </c>
      <c r="E7" s="1">
        <v>0</v>
      </c>
      <c r="F7" s="1">
        <v>0</v>
      </c>
      <c r="G7" s="2">
        <f t="shared" si="0"/>
        <v>4624.1698800000004</v>
      </c>
      <c r="H7" s="2">
        <f t="shared" si="1"/>
        <v>1.0000000009313226E-2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877513</v>
      </c>
      <c r="D8" s="1">
        <f>'PR-RAS'!E12</f>
        <v>608071.22</v>
      </c>
      <c r="E8" s="1">
        <v>0</v>
      </c>
      <c r="F8" s="1">
        <v>0</v>
      </c>
      <c r="G8" s="2">
        <f t="shared" si="0"/>
        <v>14655.58808</v>
      </c>
      <c r="H8" s="2">
        <f t="shared" si="1"/>
        <v>0.21999999997206032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682700</v>
      </c>
      <c r="D9" s="1">
        <f>'PR-RAS'!E13</f>
        <v>264943.52</v>
      </c>
      <c r="E9" s="1">
        <v>0</v>
      </c>
      <c r="F9" s="1">
        <v>0</v>
      </c>
      <c r="G9" s="2">
        <f t="shared" si="0"/>
        <v>9700.6963200000009</v>
      </c>
      <c r="H9" s="2">
        <f t="shared" si="1"/>
        <v>0.47999999998137355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2268707</v>
      </c>
      <c r="D11" s="1">
        <f>'PR-RAS'!E15</f>
        <v>2257890.83</v>
      </c>
      <c r="E11" s="1">
        <v>0</v>
      </c>
      <c r="F11" s="1">
        <v>0</v>
      </c>
      <c r="G11" s="2">
        <f t="shared" si="0"/>
        <v>67844.886599999998</v>
      </c>
      <c r="H11" s="2">
        <f t="shared" si="1"/>
        <v>0.16999999992549419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336460</v>
      </c>
      <c r="D19" s="1">
        <f>'PR-RAS'!E23</f>
        <v>477200.97000000003</v>
      </c>
      <c r="E19" s="1">
        <v>0</v>
      </c>
      <c r="F19" s="1">
        <v>0</v>
      </c>
      <c r="G19" s="2">
        <f t="shared" si="0"/>
        <v>23235.514919999998</v>
      </c>
      <c r="H19" s="2">
        <f t="shared" si="1"/>
        <v>2.9999999969732016E-2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50448</v>
      </c>
      <c r="D20" s="1">
        <f>'PR-RAS'!E24</f>
        <v>42607.08</v>
      </c>
      <c r="E20" s="1">
        <v>0</v>
      </c>
      <c r="F20" s="1">
        <v>0</v>
      </c>
      <c r="G20" s="2">
        <f t="shared" si="0"/>
        <v>2577.58104</v>
      </c>
      <c r="H20" s="2">
        <f t="shared" si="1"/>
        <v>8.000000000174623E-2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286012</v>
      </c>
      <c r="D23" s="1">
        <f>'PR-RAS'!E27</f>
        <v>434593.89</v>
      </c>
      <c r="E23" s="1">
        <v>0</v>
      </c>
      <c r="F23" s="1">
        <v>0</v>
      </c>
      <c r="G23" s="2">
        <f t="shared" si="0"/>
        <v>25414.39516</v>
      </c>
      <c r="H23" s="2">
        <f t="shared" si="1"/>
        <v>0.10999999998603016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99334</v>
      </c>
      <c r="D25" s="1">
        <f>'PR-RAS'!E29</f>
        <v>169178.8</v>
      </c>
      <c r="E25" s="1">
        <v>0</v>
      </c>
      <c r="F25" s="1">
        <v>0</v>
      </c>
      <c r="G25" s="2">
        <f t="shared" si="0"/>
        <v>10504.598399999999</v>
      </c>
      <c r="H25" s="2">
        <f t="shared" si="1"/>
        <v>0.20000000001164153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96641</v>
      </c>
      <c r="D27" s="1">
        <f>'PR-RAS'!E31</f>
        <v>168678.8</v>
      </c>
      <c r="E27" s="1">
        <v>0</v>
      </c>
      <c r="F27" s="1">
        <v>0</v>
      </c>
      <c r="G27" s="2">
        <f t="shared" si="0"/>
        <v>11283.963599999999</v>
      </c>
      <c r="H27" s="2">
        <f t="shared" si="1"/>
        <v>0.20000000001164153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2693</v>
      </c>
      <c r="D29" s="1">
        <f>'PR-RAS'!E33</f>
        <v>500</v>
      </c>
      <c r="E29" s="1">
        <v>0</v>
      </c>
      <c r="F29" s="1">
        <v>0</v>
      </c>
      <c r="G29" s="2">
        <f t="shared" si="0"/>
        <v>103.404</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16675606</v>
      </c>
      <c r="D46" s="1">
        <f>'PR-RAS'!E50</f>
        <v>10950898.779999999</v>
      </c>
      <c r="E46" s="1">
        <v>0</v>
      </c>
      <c r="F46" s="1">
        <v>0</v>
      </c>
      <c r="G46" s="2">
        <f t="shared" si="0"/>
        <v>1735983.1602</v>
      </c>
      <c r="H46" s="2">
        <f t="shared" si="1"/>
        <v>0.22000000067055225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300000</v>
      </c>
      <c r="E50" s="1">
        <v>0</v>
      </c>
      <c r="F50" s="1">
        <v>0</v>
      </c>
      <c r="G50" s="2">
        <f t="shared" si="0"/>
        <v>29400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300000</v>
      </c>
      <c r="E53" s="1">
        <v>0</v>
      </c>
      <c r="F53" s="1">
        <v>0</v>
      </c>
      <c r="G53" s="2">
        <f t="shared" si="0"/>
        <v>31200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11871183</v>
      </c>
      <c r="D55" s="1">
        <f>'PR-RAS'!E59</f>
        <v>10029732.67</v>
      </c>
      <c r="E55" s="1">
        <v>0</v>
      </c>
      <c r="F55" s="1">
        <v>0</v>
      </c>
      <c r="G55" s="2">
        <f t="shared" si="0"/>
        <v>1724255.01036</v>
      </c>
      <c r="H55" s="2">
        <f t="shared" si="1"/>
        <v>0.33000000007450581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8512250</v>
      </c>
      <c r="D56" s="1">
        <f>'PR-RAS'!E60</f>
        <v>9349732.6699999999</v>
      </c>
      <c r="E56" s="1">
        <v>0</v>
      </c>
      <c r="F56" s="1">
        <v>0</v>
      </c>
      <c r="G56" s="2">
        <f t="shared" si="0"/>
        <v>1496644.3437000001</v>
      </c>
      <c r="H56" s="2">
        <f t="shared" si="1"/>
        <v>0.33000000007450581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3358933</v>
      </c>
      <c r="D57" s="1">
        <f>'PR-RAS'!E61</f>
        <v>680000</v>
      </c>
      <c r="E57" s="1">
        <v>0</v>
      </c>
      <c r="F57" s="1">
        <v>0</v>
      </c>
      <c r="G57" s="2">
        <f t="shared" si="0"/>
        <v>264260.24800000002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1078693</v>
      </c>
      <c r="D58" s="1">
        <f>'PR-RAS'!E62</f>
        <v>571166.11</v>
      </c>
      <c r="E58" s="1">
        <v>0</v>
      </c>
      <c r="F58" s="1">
        <v>0</v>
      </c>
      <c r="G58" s="2">
        <f t="shared" si="0"/>
        <v>126598.43753999998</v>
      </c>
      <c r="H58" s="2">
        <f t="shared" si="1"/>
        <v>0.10999999998603016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733998</v>
      </c>
      <c r="D59" s="1">
        <f>'PR-RAS'!E63</f>
        <v>471166.11</v>
      </c>
      <c r="E59" s="1">
        <v>0</v>
      </c>
      <c r="F59" s="1">
        <v>0</v>
      </c>
      <c r="G59" s="2">
        <f t="shared" si="0"/>
        <v>97227.152759999997</v>
      </c>
      <c r="H59" s="2">
        <f t="shared" si="1"/>
        <v>0.10999999998603016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344695</v>
      </c>
      <c r="D60" s="1">
        <f>'PR-RAS'!E64</f>
        <v>100000</v>
      </c>
      <c r="E60" s="1">
        <v>0</v>
      </c>
      <c r="F60" s="1">
        <v>0</v>
      </c>
      <c r="G60" s="2">
        <f t="shared" si="0"/>
        <v>32137.004999999997</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144092</v>
      </c>
      <c r="D64" s="1">
        <f>'PR-RAS'!E68</f>
        <v>50000</v>
      </c>
      <c r="E64" s="1">
        <v>0</v>
      </c>
      <c r="F64" s="1">
        <v>0</v>
      </c>
      <c r="G64" s="2">
        <f t="shared" si="0"/>
        <v>15377.796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114092</v>
      </c>
      <c r="D65" s="1">
        <f>'PR-RAS'!E69</f>
        <v>0</v>
      </c>
      <c r="E65" s="1">
        <v>0</v>
      </c>
      <c r="F65" s="1">
        <v>0</v>
      </c>
      <c r="G65" s="2">
        <f t="shared" si="0"/>
        <v>7301.8879999999999</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30000</v>
      </c>
      <c r="D66" s="1">
        <f>'PR-RAS'!E70</f>
        <v>50000</v>
      </c>
      <c r="E66" s="1">
        <v>0</v>
      </c>
      <c r="F66" s="1">
        <v>0</v>
      </c>
      <c r="G66" s="2">
        <f t="shared" si="0"/>
        <v>8450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3581638</v>
      </c>
      <c r="D70" s="1">
        <f>'PR-RAS'!E74</f>
        <v>0</v>
      </c>
      <c r="E70" s="1">
        <v>0</v>
      </c>
      <c r="F70" s="1">
        <v>0</v>
      </c>
      <c r="G70" s="2">
        <f t="shared" si="0"/>
        <v>247133.02200000003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235438</v>
      </c>
      <c r="D71" s="1">
        <f>'PR-RAS'!E75</f>
        <v>0</v>
      </c>
      <c r="E71" s="1">
        <v>0</v>
      </c>
      <c r="F71" s="1">
        <v>0</v>
      </c>
      <c r="G71" s="2">
        <f t="shared" si="0"/>
        <v>16480.66</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3346200</v>
      </c>
      <c r="D72" s="1">
        <f>'PR-RAS'!E76</f>
        <v>0</v>
      </c>
      <c r="E72" s="1">
        <v>0</v>
      </c>
      <c r="F72" s="1">
        <v>0</v>
      </c>
      <c r="G72" s="2">
        <f t="shared" si="0"/>
        <v>237580.19999999998</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376961</v>
      </c>
      <c r="D78" s="1">
        <f>'PR-RAS'!E82</f>
        <v>524465.71</v>
      </c>
      <c r="E78" s="1">
        <v>0</v>
      </c>
      <c r="F78" s="1">
        <v>0</v>
      </c>
      <c r="G78" s="2">
        <f t="shared" si="0"/>
        <v>109793.71634</v>
      </c>
      <c r="H78" s="2">
        <f t="shared" si="1"/>
        <v>0.2900000000372529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57883</v>
      </c>
      <c r="D79" s="1">
        <f>'PR-RAS'!E83</f>
        <v>125551.39</v>
      </c>
      <c r="E79" s="1">
        <v>0</v>
      </c>
      <c r="F79" s="1">
        <v>0</v>
      </c>
      <c r="G79" s="2">
        <f t="shared" si="0"/>
        <v>24100.890840000004</v>
      </c>
      <c r="H79" s="2">
        <f t="shared" si="1"/>
        <v>0.38999999999941792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48252</v>
      </c>
      <c r="D81" s="1">
        <f>'PR-RAS'!E85</f>
        <v>105034.45</v>
      </c>
      <c r="E81" s="1">
        <v>0</v>
      </c>
      <c r="F81" s="1">
        <v>0</v>
      </c>
      <c r="G81" s="2">
        <f t="shared" si="0"/>
        <v>20665.671999999999</v>
      </c>
      <c r="H81" s="2">
        <f t="shared" si="1"/>
        <v>0.44999999999708962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9631</v>
      </c>
      <c r="D82" s="1">
        <f>'PR-RAS'!E86</f>
        <v>20516.939999999999</v>
      </c>
      <c r="E82" s="1">
        <v>0</v>
      </c>
      <c r="F82" s="1">
        <v>0</v>
      </c>
      <c r="G82" s="2">
        <f t="shared" si="0"/>
        <v>4103.8552799999998</v>
      </c>
      <c r="H82" s="2">
        <f t="shared" si="1"/>
        <v>6.0000000001309672E-2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319078</v>
      </c>
      <c r="D87" s="1">
        <f>'PR-RAS'!E91</f>
        <v>398914.32</v>
      </c>
      <c r="E87" s="1">
        <v>0</v>
      </c>
      <c r="F87" s="1">
        <v>0</v>
      </c>
      <c r="G87" s="2">
        <f t="shared" si="0"/>
        <v>96053.971040000004</v>
      </c>
      <c r="H87" s="2">
        <f t="shared" si="1"/>
        <v>0.32000000000698492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15008</v>
      </c>
      <c r="D88" s="1">
        <f>'PR-RAS'!E92</f>
        <v>9750</v>
      </c>
      <c r="E88" s="1">
        <v>0</v>
      </c>
      <c r="F88" s="1">
        <v>0</v>
      </c>
      <c r="G88" s="2">
        <f t="shared" si="0"/>
        <v>3002.1959999999999</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6222</v>
      </c>
      <c r="D89" s="1">
        <f>'PR-RAS'!E93</f>
        <v>11920</v>
      </c>
      <c r="E89" s="1">
        <v>0</v>
      </c>
      <c r="F89" s="1">
        <v>0</v>
      </c>
      <c r="G89" s="2">
        <f t="shared" si="0"/>
        <v>2645.4559999999997</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287642</v>
      </c>
      <c r="D90" s="1">
        <f>'PR-RAS'!E94</f>
        <v>365373.78</v>
      </c>
      <c r="E90" s="1">
        <v>0</v>
      </c>
      <c r="F90" s="1">
        <v>0</v>
      </c>
      <c r="G90" s="2">
        <f t="shared" si="0"/>
        <v>90636.670840000006</v>
      </c>
      <c r="H90" s="2">
        <f t="shared" si="1"/>
        <v>0.21999999997206032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10206</v>
      </c>
      <c r="D93" s="1">
        <f>'PR-RAS'!E97</f>
        <v>11870.54</v>
      </c>
      <c r="E93" s="1">
        <v>0</v>
      </c>
      <c r="F93" s="1">
        <v>0</v>
      </c>
      <c r="G93" s="2">
        <f t="shared" si="0"/>
        <v>3123.1313600000003</v>
      </c>
      <c r="H93" s="2">
        <f t="shared" si="1"/>
        <v>0.45999999999912689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2220150</v>
      </c>
      <c r="D102" s="1">
        <f>'PR-RAS'!E106</f>
        <v>2612061.6899999995</v>
      </c>
      <c r="E102" s="1">
        <v>0</v>
      </c>
      <c r="F102" s="1">
        <v>0</v>
      </c>
      <c r="G102" s="2">
        <f t="shared" si="0"/>
        <v>751871.6113799999</v>
      </c>
      <c r="H102" s="2">
        <f t="shared" si="1"/>
        <v>0.31000000052154064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9035</v>
      </c>
      <c r="D103" s="1">
        <f>'PR-RAS'!E107</f>
        <v>9767.4</v>
      </c>
      <c r="E103" s="1">
        <v>0</v>
      </c>
      <c r="F103" s="1">
        <v>0</v>
      </c>
      <c r="G103" s="2">
        <f t="shared" si="0"/>
        <v>2914.1195999999995</v>
      </c>
      <c r="H103" s="2">
        <f t="shared" si="1"/>
        <v>0.3999999999996362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3338</v>
      </c>
      <c r="D106" s="1">
        <f>'PR-RAS'!E110</f>
        <v>800.44</v>
      </c>
      <c r="E106" s="1">
        <v>0</v>
      </c>
      <c r="F106" s="1">
        <v>0</v>
      </c>
      <c r="G106" s="2">
        <f t="shared" si="0"/>
        <v>518.58240000000001</v>
      </c>
      <c r="H106" s="2">
        <f t="shared" si="1"/>
        <v>0.44000000000005457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5697</v>
      </c>
      <c r="D107" s="1">
        <f>'PR-RAS'!E111</f>
        <v>8966.9599999999991</v>
      </c>
      <c r="E107" s="1">
        <v>0</v>
      </c>
      <c r="F107" s="1">
        <v>0</v>
      </c>
      <c r="G107" s="2">
        <f t="shared" si="0"/>
        <v>2504.8775199999995</v>
      </c>
      <c r="H107" s="2">
        <f t="shared" si="1"/>
        <v>4.0000000000873115E-2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1171486</v>
      </c>
      <c r="D108" s="1">
        <f>'PR-RAS'!E112</f>
        <v>1495842.0699999998</v>
      </c>
      <c r="E108" s="1">
        <v>0</v>
      </c>
      <c r="F108" s="1">
        <v>0</v>
      </c>
      <c r="G108" s="2">
        <f t="shared" si="0"/>
        <v>445459.20497999998</v>
      </c>
      <c r="H108" s="2">
        <f t="shared" si="1"/>
        <v>6.9999999832361937E-2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63598</v>
      </c>
      <c r="D111" s="1">
        <f>'PR-RAS'!E115</f>
        <v>30037.63</v>
      </c>
      <c r="E111" s="1">
        <v>0</v>
      </c>
      <c r="F111" s="1">
        <v>0</v>
      </c>
      <c r="G111" s="2">
        <f t="shared" si="0"/>
        <v>13604.0586</v>
      </c>
      <c r="H111" s="2">
        <f t="shared" si="1"/>
        <v>0.36999999999898137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38148</v>
      </c>
      <c r="D112" s="1">
        <f>'PR-RAS'!E116</f>
        <v>109194.79</v>
      </c>
      <c r="E112" s="1">
        <v>0</v>
      </c>
      <c r="F112" s="1">
        <v>0</v>
      </c>
      <c r="G112" s="2">
        <f t="shared" si="0"/>
        <v>28475.67138</v>
      </c>
      <c r="H112" s="2">
        <f t="shared" si="1"/>
        <v>0.21000000000640284</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1069740</v>
      </c>
      <c r="D113" s="1">
        <f>'PR-RAS'!E117</f>
        <v>1356609.65</v>
      </c>
      <c r="E113" s="1">
        <v>0</v>
      </c>
      <c r="F113" s="1">
        <v>0</v>
      </c>
      <c r="G113" s="2">
        <f t="shared" si="0"/>
        <v>423691.44159999996</v>
      </c>
      <c r="H113" s="2">
        <f t="shared" si="1"/>
        <v>0.35000000009313226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1039629</v>
      </c>
      <c r="D116" s="1">
        <f>'PR-RAS'!E120</f>
        <v>1106452.22</v>
      </c>
      <c r="E116" s="1">
        <v>0</v>
      </c>
      <c r="F116" s="1">
        <v>0</v>
      </c>
      <c r="G116" s="2">
        <f t="shared" si="0"/>
        <v>374041.3456</v>
      </c>
      <c r="H116" s="2">
        <f t="shared" si="1"/>
        <v>0.21999999997206032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45075</v>
      </c>
      <c r="D117" s="1">
        <f>'PR-RAS'!E121</f>
        <v>23111.97</v>
      </c>
      <c r="E117" s="1">
        <v>0</v>
      </c>
      <c r="F117" s="1">
        <v>0</v>
      </c>
      <c r="G117" s="2">
        <f t="shared" si="0"/>
        <v>10590.67704</v>
      </c>
      <c r="H117" s="2">
        <f t="shared" si="1"/>
        <v>2.9999999998835847E-2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994554</v>
      </c>
      <c r="D118" s="1">
        <f>'PR-RAS'!E122</f>
        <v>1083340.25</v>
      </c>
      <c r="E118" s="1">
        <v>0</v>
      </c>
      <c r="F118" s="1">
        <v>0</v>
      </c>
      <c r="G118" s="2">
        <f t="shared" si="0"/>
        <v>369864.43650000001</v>
      </c>
      <c r="H118" s="2">
        <f t="shared" si="1"/>
        <v>0.25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117400</v>
      </c>
      <c r="D120" s="1">
        <f>'PR-RAS'!E124</f>
        <v>124619.85</v>
      </c>
      <c r="E120" s="1">
        <v>0</v>
      </c>
      <c r="F120" s="1">
        <v>0</v>
      </c>
      <c r="G120" s="2">
        <f t="shared" si="0"/>
        <v>43630.124299999996</v>
      </c>
      <c r="H120" s="2">
        <f t="shared" si="1"/>
        <v>0.14999999999417923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117400</v>
      </c>
      <c r="D121" s="1">
        <f>'PR-RAS'!E125</f>
        <v>124119.85</v>
      </c>
      <c r="E121" s="1">
        <v>0</v>
      </c>
      <c r="F121" s="1">
        <v>0</v>
      </c>
      <c r="G121" s="2">
        <f t="shared" si="0"/>
        <v>43876.764000000003</v>
      </c>
      <c r="H121" s="2">
        <f t="shared" si="1"/>
        <v>0.14999999999417923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117400</v>
      </c>
      <c r="D123" s="1">
        <f>'PR-RAS'!E127</f>
        <v>124119.85</v>
      </c>
      <c r="E123" s="1">
        <v>0</v>
      </c>
      <c r="F123" s="1">
        <v>0</v>
      </c>
      <c r="G123" s="2">
        <f t="shared" si="0"/>
        <v>44608.043400000002</v>
      </c>
      <c r="H123" s="2">
        <f t="shared" si="1"/>
        <v>0.14999999999417923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500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23639</v>
      </c>
      <c r="D135" s="1">
        <f>'PR-RAS'!E139</f>
        <v>14700.72</v>
      </c>
      <c r="E135" s="1">
        <v>0</v>
      </c>
      <c r="F135" s="1">
        <v>0</v>
      </c>
      <c r="G135" s="2">
        <f t="shared" si="0"/>
        <v>7107.4189600000009</v>
      </c>
      <c r="H135" s="2">
        <f t="shared" si="1"/>
        <v>0.28000000000065484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8631</v>
      </c>
      <c r="D136" s="1">
        <f>'PR-RAS'!E140</f>
        <v>2466</v>
      </c>
      <c r="E136" s="1">
        <v>0</v>
      </c>
      <c r="F136" s="1">
        <v>0</v>
      </c>
      <c r="G136" s="2">
        <f t="shared" si="0"/>
        <v>1831.0050000000001</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8631</v>
      </c>
      <c r="D145" s="1">
        <f>'PR-RAS'!E149</f>
        <v>2466</v>
      </c>
      <c r="E145" s="1">
        <v>0</v>
      </c>
      <c r="F145" s="1">
        <v>0</v>
      </c>
      <c r="G145" s="2">
        <f t="shared" si="0"/>
        <v>1953.0719999999999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15008</v>
      </c>
      <c r="D146" s="1">
        <f>'PR-RAS'!E150</f>
        <v>12234.72</v>
      </c>
      <c r="E146" s="1">
        <v>0</v>
      </c>
      <c r="F146" s="1">
        <v>0</v>
      </c>
      <c r="G146" s="2">
        <f t="shared" si="0"/>
        <v>5724.2287999999999</v>
      </c>
      <c r="H146" s="2">
        <f t="shared" si="1"/>
        <v>0.28000000000065484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21755851</v>
      </c>
      <c r="D147" s="1">
        <f>'PR-RAS'!E151</f>
        <v>23387762.920000002</v>
      </c>
      <c r="E147" s="1">
        <v>0</v>
      </c>
      <c r="F147" s="1">
        <v>0</v>
      </c>
      <c r="G147" s="2">
        <f t="shared" si="0"/>
        <v>10005581.01864</v>
      </c>
      <c r="H147" s="2">
        <f t="shared" si="1"/>
        <v>7.9999998211860657E-2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5135897</v>
      </c>
      <c r="D148" s="1">
        <f>'PR-RAS'!E152</f>
        <v>5513683.1400000006</v>
      </c>
      <c r="E148" s="1">
        <v>0</v>
      </c>
      <c r="F148" s="1">
        <v>0</v>
      </c>
      <c r="G148" s="2">
        <f t="shared" si="0"/>
        <v>2375999.7021599999</v>
      </c>
      <c r="H148" s="2">
        <f t="shared" si="1"/>
        <v>0.14000000059604645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4276833</v>
      </c>
      <c r="D149" s="1">
        <f>'PR-RAS'!E153</f>
        <v>4590141.49</v>
      </c>
      <c r="E149" s="1">
        <v>0</v>
      </c>
      <c r="F149" s="1">
        <v>0</v>
      </c>
      <c r="G149" s="2">
        <f t="shared" si="0"/>
        <v>1991653.1650399999</v>
      </c>
      <c r="H149" s="2">
        <f t="shared" si="1"/>
        <v>0.49000000022351742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4276833</v>
      </c>
      <c r="D150" s="1">
        <f>'PR-RAS'!E154</f>
        <v>4590141.49</v>
      </c>
      <c r="E150" s="1">
        <v>0</v>
      </c>
      <c r="F150" s="1">
        <v>0</v>
      </c>
      <c r="G150" s="2">
        <f t="shared" si="0"/>
        <v>2005110.2810199999</v>
      </c>
      <c r="H150" s="2">
        <f t="shared" si="1"/>
        <v>0.49000000022351742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240825</v>
      </c>
      <c r="D154" s="1">
        <f>'PR-RAS'!E158</f>
        <v>250369</v>
      </c>
      <c r="E154" s="1">
        <v>0</v>
      </c>
      <c r="F154" s="1">
        <v>0</v>
      </c>
      <c r="G154" s="2">
        <f t="shared" si="0"/>
        <v>113459.139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618239</v>
      </c>
      <c r="D155" s="1">
        <f>'PR-RAS'!E159</f>
        <v>673172.65</v>
      </c>
      <c r="E155" s="1">
        <v>0</v>
      </c>
      <c r="F155" s="1">
        <v>0</v>
      </c>
      <c r="G155" s="2">
        <f t="shared" si="0"/>
        <v>302545.98220000003</v>
      </c>
      <c r="H155" s="2">
        <f t="shared" si="1"/>
        <v>0.34999999997671694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618239</v>
      </c>
      <c r="D157" s="1">
        <f>'PR-RAS'!E161</f>
        <v>673172.65</v>
      </c>
      <c r="E157" s="1">
        <v>0</v>
      </c>
      <c r="F157" s="1">
        <v>0</v>
      </c>
      <c r="G157" s="2">
        <f t="shared" si="0"/>
        <v>306475.1508</v>
      </c>
      <c r="H157" s="2">
        <f t="shared" si="1"/>
        <v>0.34999999997671694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9432207</v>
      </c>
      <c r="D159" s="1">
        <f>'PR-RAS'!E163</f>
        <v>10879005.940000001</v>
      </c>
      <c r="E159" s="1">
        <v>0</v>
      </c>
      <c r="F159" s="1">
        <v>0</v>
      </c>
      <c r="G159" s="2">
        <f t="shared" si="0"/>
        <v>4928054.5830400009</v>
      </c>
      <c r="H159" s="2">
        <f t="shared" si="1"/>
        <v>5.9999998658895493E-2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187490</v>
      </c>
      <c r="D160" s="1">
        <f>'PR-RAS'!E164</f>
        <v>315250.86</v>
      </c>
      <c r="E160" s="1">
        <v>0</v>
      </c>
      <c r="F160" s="1">
        <v>0</v>
      </c>
      <c r="G160" s="2">
        <f t="shared" si="0"/>
        <v>130060.68347999999</v>
      </c>
      <c r="H160" s="2">
        <f t="shared" si="1"/>
        <v>0.14000000001396984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12650</v>
      </c>
      <c r="D161" s="1">
        <f>'PR-RAS'!E165</f>
        <v>28452.75</v>
      </c>
      <c r="E161" s="1">
        <v>0</v>
      </c>
      <c r="F161" s="1">
        <v>0</v>
      </c>
      <c r="G161" s="2">
        <f t="shared" si="0"/>
        <v>11128.880000000001</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169900</v>
      </c>
      <c r="D162" s="1">
        <f>'PR-RAS'!E166</f>
        <v>213017.3</v>
      </c>
      <c r="E162" s="1">
        <v>0</v>
      </c>
      <c r="F162" s="1">
        <v>0</v>
      </c>
      <c r="G162" s="2">
        <f t="shared" si="0"/>
        <v>95945.470600000001</v>
      </c>
      <c r="H162" s="2">
        <f t="shared" si="1"/>
        <v>0.29999999998835847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3739</v>
      </c>
      <c r="D163" s="1">
        <f>'PR-RAS'!E167</f>
        <v>73780.81</v>
      </c>
      <c r="E163" s="1">
        <v>0</v>
      </c>
      <c r="F163" s="1">
        <v>0</v>
      </c>
      <c r="G163" s="2">
        <f t="shared" si="0"/>
        <v>24510.700440000001</v>
      </c>
      <c r="H163" s="2">
        <f t="shared" si="1"/>
        <v>0.19000000000232831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1201</v>
      </c>
      <c r="D164" s="1">
        <f>'PR-RAS'!E168</f>
        <v>0</v>
      </c>
      <c r="E164" s="1">
        <v>0</v>
      </c>
      <c r="F164" s="1">
        <v>0</v>
      </c>
      <c r="G164" s="2">
        <f t="shared" si="0"/>
        <v>195.76300000000001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1724486</v>
      </c>
      <c r="D165" s="1">
        <f>'PR-RAS'!E169</f>
        <v>1987287.62</v>
      </c>
      <c r="E165" s="1">
        <v>0</v>
      </c>
      <c r="F165" s="1">
        <v>0</v>
      </c>
      <c r="G165" s="2">
        <f t="shared" si="0"/>
        <v>934646.04336000013</v>
      </c>
      <c r="H165" s="2">
        <f t="shared" si="1"/>
        <v>0.37999999988824129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182998</v>
      </c>
      <c r="D166" s="1">
        <f>'PR-RAS'!E170</f>
        <v>241516.89</v>
      </c>
      <c r="E166" s="1">
        <v>0</v>
      </c>
      <c r="F166" s="1">
        <v>0</v>
      </c>
      <c r="G166" s="2">
        <f t="shared" si="0"/>
        <v>109895.24370000001</v>
      </c>
      <c r="H166" s="2">
        <f t="shared" si="1"/>
        <v>0.10999999998603016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241295</v>
      </c>
      <c r="D167" s="1">
        <f>'PR-RAS'!E171</f>
        <v>306497.82</v>
      </c>
      <c r="E167" s="1">
        <v>0</v>
      </c>
      <c r="F167" s="1">
        <v>0</v>
      </c>
      <c r="G167" s="2">
        <f t="shared" si="0"/>
        <v>141812.24624000001</v>
      </c>
      <c r="H167" s="2">
        <f t="shared" si="1"/>
        <v>0.17999999999301508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1124407</v>
      </c>
      <c r="D168" s="1">
        <f>'PR-RAS'!E172</f>
        <v>1228682.27</v>
      </c>
      <c r="E168" s="1">
        <v>0</v>
      </c>
      <c r="F168" s="1">
        <v>0</v>
      </c>
      <c r="G168" s="2">
        <f t="shared" si="0"/>
        <v>598155.84718000004</v>
      </c>
      <c r="H168" s="2">
        <f t="shared" si="1"/>
        <v>0.27000000001862645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14302</v>
      </c>
      <c r="D169" s="1">
        <f>'PR-RAS'!E173</f>
        <v>44101.57</v>
      </c>
      <c r="E169" s="1">
        <v>0</v>
      </c>
      <c r="F169" s="1">
        <v>0</v>
      </c>
      <c r="G169" s="2">
        <f t="shared" si="0"/>
        <v>17220.863520000003</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154133</v>
      </c>
      <c r="D170" s="1">
        <f>'PR-RAS'!E174</f>
        <v>155381.26999999999</v>
      </c>
      <c r="E170" s="1">
        <v>0</v>
      </c>
      <c r="F170" s="1">
        <v>0</v>
      </c>
      <c r="G170" s="2">
        <f t="shared" si="0"/>
        <v>78567.346260000006</v>
      </c>
      <c r="H170" s="2">
        <f t="shared" si="1"/>
        <v>0.26999999998952262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7351</v>
      </c>
      <c r="D172" s="1">
        <f>'PR-RAS'!E176</f>
        <v>11107.8</v>
      </c>
      <c r="E172" s="1">
        <v>0</v>
      </c>
      <c r="F172" s="1">
        <v>0</v>
      </c>
      <c r="G172" s="2">
        <f t="shared" si="0"/>
        <v>5055.8886000000002</v>
      </c>
      <c r="H172" s="2">
        <f t="shared" si="1"/>
        <v>0.2000000000007276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6234772</v>
      </c>
      <c r="D173" s="1">
        <f>'PR-RAS'!E177</f>
        <v>7480569.0899999999</v>
      </c>
      <c r="E173" s="1">
        <v>0</v>
      </c>
      <c r="F173" s="1">
        <v>0</v>
      </c>
      <c r="G173" s="2">
        <f t="shared" si="0"/>
        <v>3645696.5509599997</v>
      </c>
      <c r="H173" s="2">
        <f t="shared" si="1"/>
        <v>8.9999999850988388E-2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175797</v>
      </c>
      <c r="D174" s="1">
        <f>'PR-RAS'!E178</f>
        <v>183162.35</v>
      </c>
      <c r="E174" s="1">
        <v>0</v>
      </c>
      <c r="F174" s="1">
        <v>0</v>
      </c>
      <c r="G174" s="2">
        <f t="shared" si="0"/>
        <v>93787.054099999979</v>
      </c>
      <c r="H174" s="2">
        <f t="shared" si="1"/>
        <v>0.35000000000582077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4343966</v>
      </c>
      <c r="D175" s="1">
        <f>'PR-RAS'!E179</f>
        <v>3704073.55</v>
      </c>
      <c r="E175" s="1">
        <v>0</v>
      </c>
      <c r="F175" s="1">
        <v>0</v>
      </c>
      <c r="G175" s="2">
        <f t="shared" si="0"/>
        <v>2044867.6793999998</v>
      </c>
      <c r="H175" s="2">
        <f t="shared" si="1"/>
        <v>0.45000000018626451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392093</v>
      </c>
      <c r="D176" s="1">
        <f>'PR-RAS'!E180</f>
        <v>454733.28</v>
      </c>
      <c r="E176" s="1">
        <v>0</v>
      </c>
      <c r="F176" s="1">
        <v>0</v>
      </c>
      <c r="G176" s="2">
        <f t="shared" si="0"/>
        <v>227772.92300000001</v>
      </c>
      <c r="H176" s="2">
        <f t="shared" si="1"/>
        <v>0.28000000002793968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170405</v>
      </c>
      <c r="D177" s="1">
        <f>'PR-RAS'!E181</f>
        <v>186737.84</v>
      </c>
      <c r="E177" s="1">
        <v>0</v>
      </c>
      <c r="F177" s="1">
        <v>0</v>
      </c>
      <c r="G177" s="2">
        <f t="shared" si="0"/>
        <v>95722.999679999979</v>
      </c>
      <c r="H177" s="2">
        <f t="shared" si="1"/>
        <v>0.16000000000349246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99868</v>
      </c>
      <c r="D178" s="1">
        <f>'PR-RAS'!E182</f>
        <v>104884.96</v>
      </c>
      <c r="E178" s="1">
        <v>0</v>
      </c>
      <c r="F178" s="1">
        <v>0</v>
      </c>
      <c r="G178" s="2">
        <f t="shared" si="0"/>
        <v>54805.911840000008</v>
      </c>
      <c r="H178" s="2">
        <f t="shared" si="1"/>
        <v>3.9999999993597157E-2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14535</v>
      </c>
      <c r="D179" s="1">
        <f>'PR-RAS'!E183</f>
        <v>16089.4</v>
      </c>
      <c r="E179" s="1">
        <v>0</v>
      </c>
      <c r="F179" s="1">
        <v>0</v>
      </c>
      <c r="G179" s="2">
        <f t="shared" si="0"/>
        <v>8315.0563999999995</v>
      </c>
      <c r="H179" s="2">
        <f t="shared" si="1"/>
        <v>0.3999999999996362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240615</v>
      </c>
      <c r="D180" s="1">
        <f>'PR-RAS'!E184</f>
        <v>397703.97</v>
      </c>
      <c r="E180" s="1">
        <v>0</v>
      </c>
      <c r="F180" s="1">
        <v>0</v>
      </c>
      <c r="G180" s="2">
        <f t="shared" si="0"/>
        <v>185448.10625999997</v>
      </c>
      <c r="H180" s="2">
        <f t="shared" si="1"/>
        <v>3.0000000027939677E-2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83096</v>
      </c>
      <c r="D181" s="1">
        <f>'PR-RAS'!E185</f>
        <v>129010.51</v>
      </c>
      <c r="E181" s="1">
        <v>0</v>
      </c>
      <c r="F181" s="1">
        <v>0</v>
      </c>
      <c r="G181" s="2">
        <f t="shared" si="0"/>
        <v>61401.063600000001</v>
      </c>
      <c r="H181" s="2">
        <f t="shared" si="1"/>
        <v>0.49000000000523869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714397</v>
      </c>
      <c r="D182" s="1">
        <f>'PR-RAS'!E186</f>
        <v>2304173.23</v>
      </c>
      <c r="E182" s="1">
        <v>0</v>
      </c>
      <c r="F182" s="1">
        <v>0</v>
      </c>
      <c r="G182" s="2">
        <f t="shared" si="0"/>
        <v>963416.56625999999</v>
      </c>
      <c r="H182" s="2">
        <f t="shared" si="1"/>
        <v>0.22999999998137355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1285459</v>
      </c>
      <c r="D184" s="1">
        <f>'PR-RAS'!E188</f>
        <v>1095898.3700000001</v>
      </c>
      <c r="E184" s="1">
        <v>0</v>
      </c>
      <c r="F184" s="1">
        <v>0</v>
      </c>
      <c r="G184" s="2">
        <f t="shared" si="0"/>
        <v>636337.80041999999</v>
      </c>
      <c r="H184" s="2">
        <f t="shared" si="1"/>
        <v>0.37000000011175871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470714</v>
      </c>
      <c r="D185" s="1">
        <f>'PR-RAS'!E189</f>
        <v>230905.5</v>
      </c>
      <c r="E185" s="1">
        <v>0</v>
      </c>
      <c r="F185" s="1">
        <v>0</v>
      </c>
      <c r="G185" s="2">
        <f t="shared" si="0"/>
        <v>171584.6</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76246</v>
      </c>
      <c r="D186" s="1">
        <f>'PR-RAS'!E190</f>
        <v>80997.39</v>
      </c>
      <c r="E186" s="1">
        <v>0</v>
      </c>
      <c r="F186" s="1">
        <v>0</v>
      </c>
      <c r="G186" s="2">
        <f t="shared" si="0"/>
        <v>44074.544300000001</v>
      </c>
      <c r="H186" s="2">
        <f t="shared" si="1"/>
        <v>0.38999999999941792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111768</v>
      </c>
      <c r="D187" s="1">
        <f>'PR-RAS'!E191</f>
        <v>123256.48</v>
      </c>
      <c r="E187" s="1">
        <v>0</v>
      </c>
      <c r="F187" s="1">
        <v>0</v>
      </c>
      <c r="G187" s="2">
        <f t="shared" si="0"/>
        <v>66640.258559999987</v>
      </c>
      <c r="H187" s="2">
        <f t="shared" si="1"/>
        <v>0.47999999999592546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28934</v>
      </c>
      <c r="D188" s="1">
        <f>'PR-RAS'!E192</f>
        <v>30892.28</v>
      </c>
      <c r="E188" s="1">
        <v>0</v>
      </c>
      <c r="F188" s="1">
        <v>0</v>
      </c>
      <c r="G188" s="2">
        <f t="shared" si="0"/>
        <v>16964.370719999999</v>
      </c>
      <c r="H188" s="2">
        <f t="shared" si="1"/>
        <v>0.27999999999883585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696.25</v>
      </c>
      <c r="E189" s="1">
        <v>0</v>
      </c>
      <c r="F189" s="1">
        <v>0</v>
      </c>
      <c r="G189" s="2">
        <f t="shared" si="0"/>
        <v>261.79000000000002</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597797</v>
      </c>
      <c r="D191" s="1">
        <f>'PR-RAS'!E195</f>
        <v>629150.47</v>
      </c>
      <c r="E191" s="1">
        <v>0</v>
      </c>
      <c r="F191" s="1">
        <v>0</v>
      </c>
      <c r="G191" s="2">
        <f t="shared" si="0"/>
        <v>352658.60859999998</v>
      </c>
      <c r="H191" s="2">
        <f t="shared" si="1"/>
        <v>0.46999999997206032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162758</v>
      </c>
      <c r="D192" s="1">
        <f>'PR-RAS'!E196</f>
        <v>162576.94999999998</v>
      </c>
      <c r="E192" s="1">
        <v>0</v>
      </c>
      <c r="F192" s="1">
        <v>0</v>
      </c>
      <c r="G192" s="2">
        <f t="shared" si="0"/>
        <v>93191.17289999999</v>
      </c>
      <c r="H192" s="2">
        <f t="shared" si="1"/>
        <v>5.0000000017462298E-2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130942</v>
      </c>
      <c r="D198" s="1">
        <f>'PR-RAS'!E202</f>
        <v>119004.04</v>
      </c>
      <c r="E198" s="1">
        <v>0</v>
      </c>
      <c r="F198" s="1">
        <v>0</v>
      </c>
      <c r="G198" s="2">
        <f t="shared" si="0"/>
        <v>72683.165759999989</v>
      </c>
      <c r="H198" s="2">
        <f t="shared" si="1"/>
        <v>3.9999999993597157E-2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130942</v>
      </c>
      <c r="D200" s="1">
        <f>'PR-RAS'!E204</f>
        <v>119004.04</v>
      </c>
      <c r="E200" s="1">
        <v>0</v>
      </c>
      <c r="F200" s="1">
        <v>0</v>
      </c>
      <c r="G200" s="2">
        <f t="shared" si="0"/>
        <v>73421.065919999994</v>
      </c>
      <c r="H200" s="2">
        <f t="shared" si="1"/>
        <v>3.9999999993597157E-2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31816</v>
      </c>
      <c r="D206" s="1">
        <f>'PR-RAS'!E210</f>
        <v>43572.909999999996</v>
      </c>
      <c r="E206" s="1">
        <v>0</v>
      </c>
      <c r="F206" s="1">
        <v>0</v>
      </c>
      <c r="G206" s="2">
        <f t="shared" si="0"/>
        <v>24387.173099999996</v>
      </c>
      <c r="H206" s="2">
        <f t="shared" si="1"/>
        <v>9.0000000003783498E-2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21409</v>
      </c>
      <c r="D207" s="1">
        <f>'PR-RAS'!E211</f>
        <v>30058.6</v>
      </c>
      <c r="E207" s="1">
        <v>0</v>
      </c>
      <c r="F207" s="1">
        <v>0</v>
      </c>
      <c r="G207" s="2">
        <f t="shared" si="0"/>
        <v>16794.397199999999</v>
      </c>
      <c r="H207" s="2">
        <f t="shared" si="1"/>
        <v>0.40000000000145519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27.69</v>
      </c>
      <c r="E208" s="1">
        <v>0</v>
      </c>
      <c r="F208" s="1">
        <v>0</v>
      </c>
      <c r="G208" s="2">
        <f t="shared" si="0"/>
        <v>11.463659999999999</v>
      </c>
      <c r="H208" s="2">
        <f t="shared" si="1"/>
        <v>0.30999999999999872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322</v>
      </c>
      <c r="D209" s="1">
        <f>'PR-RAS'!E213</f>
        <v>29.56</v>
      </c>
      <c r="E209" s="1">
        <v>0</v>
      </c>
      <c r="F209" s="1">
        <v>0</v>
      </c>
      <c r="G209" s="2">
        <f t="shared" si="0"/>
        <v>79.272959999999998</v>
      </c>
      <c r="H209" s="2">
        <f t="shared" si="1"/>
        <v>0.44000000000000128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10085</v>
      </c>
      <c r="D210" s="1">
        <f>'PR-RAS'!E214</f>
        <v>13457.06</v>
      </c>
      <c r="E210" s="1">
        <v>0</v>
      </c>
      <c r="F210" s="1">
        <v>0</v>
      </c>
      <c r="G210" s="2">
        <f t="shared" si="0"/>
        <v>7732.8160799999987</v>
      </c>
      <c r="H210" s="2">
        <f t="shared" si="1"/>
        <v>5.9999999999490683E-2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1693301</v>
      </c>
      <c r="D211" s="1">
        <f>'PR-RAS'!E215</f>
        <v>1680430</v>
      </c>
      <c r="E211" s="1">
        <v>0</v>
      </c>
      <c r="F211" s="1">
        <v>0</v>
      </c>
      <c r="G211" s="2">
        <f t="shared" si="0"/>
        <v>1061373.81</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1302396</v>
      </c>
      <c r="D212" s="1">
        <f>'PR-RAS'!E216</f>
        <v>1296000</v>
      </c>
      <c r="E212" s="1">
        <v>0</v>
      </c>
      <c r="F212" s="1">
        <v>0</v>
      </c>
      <c r="G212" s="2">
        <f t="shared" si="0"/>
        <v>821717.55599999998</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1302396</v>
      </c>
      <c r="D214" s="1">
        <f>'PR-RAS'!E218</f>
        <v>1296000</v>
      </c>
      <c r="E214" s="1">
        <v>0</v>
      </c>
      <c r="F214" s="1">
        <v>0</v>
      </c>
      <c r="G214" s="2">
        <f t="shared" si="0"/>
        <v>829506.348</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390905</v>
      </c>
      <c r="D215" s="1">
        <f>'PR-RAS'!E219</f>
        <v>384430</v>
      </c>
      <c r="E215" s="1">
        <v>0</v>
      </c>
      <c r="F215" s="1">
        <v>0</v>
      </c>
      <c r="G215" s="2">
        <f t="shared" si="0"/>
        <v>248189.71</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240910</v>
      </c>
      <c r="D217" s="1">
        <f>'PR-RAS'!E221</f>
        <v>234430</v>
      </c>
      <c r="E217" s="1">
        <v>0</v>
      </c>
      <c r="F217" s="1">
        <v>0</v>
      </c>
      <c r="G217" s="2">
        <f t="shared" si="0"/>
        <v>153310.32</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149995</v>
      </c>
      <c r="D218" s="1">
        <f>'PR-RAS'!E222</f>
        <v>150000</v>
      </c>
      <c r="E218" s="1">
        <v>0</v>
      </c>
      <c r="F218" s="1">
        <v>0</v>
      </c>
      <c r="G218" s="2">
        <f t="shared" si="0"/>
        <v>97648.914999999994</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286815</v>
      </c>
      <c r="D220" s="1">
        <f>'PR-RAS'!E224</f>
        <v>217044.74</v>
      </c>
      <c r="E220" s="1">
        <v>0</v>
      </c>
      <c r="F220" s="1">
        <v>0</v>
      </c>
      <c r="G220" s="2">
        <f t="shared" si="0"/>
        <v>157878.08111999999</v>
      </c>
      <c r="H220" s="2">
        <f t="shared" si="1"/>
        <v>0.26000000000931323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124812</v>
      </c>
      <c r="D227" s="1">
        <f>'PR-RAS'!E231</f>
        <v>25000</v>
      </c>
      <c r="E227" s="1">
        <v>0</v>
      </c>
      <c r="F227" s="1">
        <v>0</v>
      </c>
      <c r="G227" s="2">
        <f t="shared" si="0"/>
        <v>39507.512000000002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124812</v>
      </c>
      <c r="D229" s="1">
        <f>'PR-RAS'!E233</f>
        <v>25000</v>
      </c>
      <c r="E229" s="1">
        <v>0</v>
      </c>
      <c r="F229" s="1">
        <v>0</v>
      </c>
      <c r="G229" s="2">
        <f t="shared" si="0"/>
        <v>39857.135999999999</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162003</v>
      </c>
      <c r="D232" s="1">
        <f>'PR-RAS'!E236</f>
        <v>192044.74</v>
      </c>
      <c r="E232" s="1">
        <v>0</v>
      </c>
      <c r="F232" s="1">
        <v>0</v>
      </c>
      <c r="G232" s="2">
        <f t="shared" si="0"/>
        <v>126147.36288</v>
      </c>
      <c r="H232" s="2">
        <f t="shared" si="1"/>
        <v>0.26000000000931323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162003</v>
      </c>
      <c r="D233" s="1">
        <f>'PR-RAS'!E237</f>
        <v>172044.74</v>
      </c>
      <c r="E233" s="1">
        <v>0</v>
      </c>
      <c r="F233" s="1">
        <v>0</v>
      </c>
      <c r="G233" s="2">
        <f t="shared" si="0"/>
        <v>117413.45536000001</v>
      </c>
      <c r="H233" s="2">
        <f t="shared" si="1"/>
        <v>0.26000000000931323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20000</v>
      </c>
      <c r="E234" s="1">
        <v>0</v>
      </c>
      <c r="F234" s="1">
        <v>0</v>
      </c>
      <c r="G234" s="2">
        <f t="shared" si="0"/>
        <v>9320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1451309</v>
      </c>
      <c r="D248" s="1">
        <f>'PR-RAS'!E252</f>
        <v>1731173.37</v>
      </c>
      <c r="E248" s="1">
        <v>0</v>
      </c>
      <c r="F248" s="1">
        <v>0</v>
      </c>
      <c r="G248" s="2">
        <f t="shared" si="0"/>
        <v>1213672.9677800001</v>
      </c>
      <c r="H248" s="2">
        <f t="shared" si="1"/>
        <v>0.37000000011175871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1451309</v>
      </c>
      <c r="D255" s="1">
        <f>'PR-RAS'!E259</f>
        <v>1731173.37</v>
      </c>
      <c r="E255" s="1">
        <v>0</v>
      </c>
      <c r="F255" s="1">
        <v>0</v>
      </c>
      <c r="G255" s="2">
        <f t="shared" si="0"/>
        <v>1248068.5579600001</v>
      </c>
      <c r="H255" s="2">
        <f t="shared" si="1"/>
        <v>0.37000000011175871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750039</v>
      </c>
      <c r="D256" s="1">
        <f>'PR-RAS'!E260</f>
        <v>929145</v>
      </c>
      <c r="E256" s="1">
        <v>0</v>
      </c>
      <c r="F256" s="1">
        <v>0</v>
      </c>
      <c r="G256" s="2">
        <f t="shared" si="0"/>
        <v>665123.89500000002</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701270</v>
      </c>
      <c r="D257" s="1">
        <f>'PR-RAS'!E261</f>
        <v>802028.37</v>
      </c>
      <c r="E257" s="1">
        <v>0</v>
      </c>
      <c r="F257" s="1">
        <v>0</v>
      </c>
      <c r="G257" s="2">
        <f t="shared" si="0"/>
        <v>590163.64544000011</v>
      </c>
      <c r="H257" s="2">
        <f t="shared" si="1"/>
        <v>0.36999999999534339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3593564</v>
      </c>
      <c r="D259" s="1">
        <f>'PR-RAS'!E263</f>
        <v>3203848.78</v>
      </c>
      <c r="E259" s="1">
        <v>0</v>
      </c>
      <c r="F259" s="1">
        <v>0</v>
      </c>
      <c r="G259" s="2">
        <f t="shared" si="0"/>
        <v>2580325.4824799998</v>
      </c>
      <c r="H259" s="2">
        <f t="shared" si="1"/>
        <v>0.22000000020489097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3412240</v>
      </c>
      <c r="D260" s="1">
        <f>'PR-RAS'!E264</f>
        <v>3203848.78</v>
      </c>
      <c r="E260" s="1">
        <v>0</v>
      </c>
      <c r="F260" s="1">
        <v>0</v>
      </c>
      <c r="G260" s="2">
        <f t="shared" si="0"/>
        <v>2543363.8280399996</v>
      </c>
      <c r="H260" s="2">
        <f t="shared" si="1"/>
        <v>0.22000000020489097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3285574</v>
      </c>
      <c r="D261" s="1">
        <f>'PR-RAS'!E265</f>
        <v>3193840.86</v>
      </c>
      <c r="E261" s="1">
        <v>0</v>
      </c>
      <c r="F261" s="1">
        <v>0</v>
      </c>
      <c r="G261" s="2">
        <f t="shared" si="0"/>
        <v>2515046.4871999999</v>
      </c>
      <c r="H261" s="2">
        <f t="shared" si="1"/>
        <v>0.14000000013038516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126666</v>
      </c>
      <c r="D262" s="1">
        <f>'PR-RAS'!E266</f>
        <v>10007.92</v>
      </c>
      <c r="E262" s="1">
        <v>0</v>
      </c>
      <c r="F262" s="1">
        <v>0</v>
      </c>
      <c r="G262" s="2">
        <f t="shared" si="0"/>
        <v>38283.96024</v>
      </c>
      <c r="H262" s="2">
        <f t="shared" si="1"/>
        <v>7.999999999992724E-2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172988</v>
      </c>
      <c r="D264" s="1">
        <f>'PR-RAS'!E268</f>
        <v>0</v>
      </c>
      <c r="E264" s="1">
        <v>0</v>
      </c>
      <c r="F264" s="1">
        <v>0</v>
      </c>
      <c r="G264" s="2">
        <f t="shared" si="0"/>
        <v>45495.844000000005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172988</v>
      </c>
      <c r="D265" s="1">
        <f>'PR-RAS'!E269</f>
        <v>0</v>
      </c>
      <c r="E265" s="1">
        <v>0</v>
      </c>
      <c r="F265" s="1">
        <v>0</v>
      </c>
      <c r="G265" s="2">
        <f t="shared" ref="G265:G521" si="8">(B265/1000)*(C265*1+D265*2)</f>
        <v>45668.832000000002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8336</v>
      </c>
      <c r="D269" s="1">
        <f>'PR-RAS'!E273</f>
        <v>0</v>
      </c>
      <c r="E269" s="1">
        <v>0</v>
      </c>
      <c r="F269" s="1">
        <v>0</v>
      </c>
      <c r="G269" s="2">
        <f t="shared" si="8"/>
        <v>2234.0480000000002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8336</v>
      </c>
      <c r="D270" s="1">
        <f>'PR-RAS'!E274</f>
        <v>0</v>
      </c>
      <c r="E270" s="1">
        <v>0</v>
      </c>
      <c r="F270" s="1">
        <v>0</v>
      </c>
      <c r="G270" s="2">
        <f t="shared" si="8"/>
        <v>2242.384</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21755851</v>
      </c>
      <c r="D285" s="1">
        <f>'PR-RAS'!E289</f>
        <v>23387762.920000002</v>
      </c>
      <c r="E285" s="1">
        <v>0</v>
      </c>
      <c r="F285" s="1">
        <v>0</v>
      </c>
      <c r="G285" s="2">
        <f t="shared" si="8"/>
        <v>19462911.02256</v>
      </c>
      <c r="H285" s="2">
        <f t="shared" si="9"/>
        <v>7.9999998211860657E-2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8095088</v>
      </c>
      <c r="D286" s="1">
        <f>'PR-RAS'!E290</f>
        <v>2779517.3799999952</v>
      </c>
      <c r="E286" s="1">
        <v>0</v>
      </c>
      <c r="F286" s="1">
        <v>0</v>
      </c>
      <c r="G286" s="2">
        <f t="shared" si="8"/>
        <v>3891424.9865999972</v>
      </c>
      <c r="H286" s="2">
        <f t="shared" si="9"/>
        <v>0.37999999523162842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39626</v>
      </c>
      <c r="D288" s="1">
        <f>'PR-RAS'!E292</f>
        <v>4905831.79</v>
      </c>
      <c r="E288" s="1">
        <v>0</v>
      </c>
      <c r="F288" s="1">
        <v>0</v>
      </c>
      <c r="G288" s="2">
        <f t="shared" si="8"/>
        <v>2827320.1094599999</v>
      </c>
      <c r="H288" s="2">
        <f t="shared" si="9"/>
        <v>0.2099999999627471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826654</v>
      </c>
      <c r="D290" s="1">
        <f>'PR-RAS'!E294</f>
        <v>842204.57</v>
      </c>
      <c r="E290" s="1">
        <v>0</v>
      </c>
      <c r="F290" s="1">
        <v>0</v>
      </c>
      <c r="G290" s="2">
        <f t="shared" si="8"/>
        <v>725697.24745999987</v>
      </c>
      <c r="H290" s="2">
        <f t="shared" si="9"/>
        <v>0.43000000005122274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11710</v>
      </c>
      <c r="D291" s="1">
        <f>'PR-RAS'!E295</f>
        <v>16056.85</v>
      </c>
      <c r="E291" s="1">
        <v>0</v>
      </c>
      <c r="F291" s="1">
        <v>0</v>
      </c>
      <c r="G291" s="2">
        <f t="shared" si="8"/>
        <v>12708.872999999998</v>
      </c>
      <c r="H291" s="2">
        <f t="shared" si="9"/>
        <v>0.1499999999996362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331912</v>
      </c>
      <c r="D293" s="1">
        <f>'PR-RAS'!E298</f>
        <v>65191.11</v>
      </c>
      <c r="E293" s="1">
        <v>0</v>
      </c>
      <c r="F293" s="1">
        <v>0</v>
      </c>
      <c r="G293" s="2">
        <f t="shared" si="8"/>
        <v>134989.91223999998</v>
      </c>
      <c r="H293" s="2">
        <f t="shared" si="9"/>
        <v>0.11000000000058208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325126</v>
      </c>
      <c r="D294" s="1">
        <f>'PR-RAS'!E299</f>
        <v>59162</v>
      </c>
      <c r="E294" s="1">
        <v>0</v>
      </c>
      <c r="F294" s="1">
        <v>0</v>
      </c>
      <c r="G294" s="2">
        <f t="shared" si="8"/>
        <v>129930.84999999999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325126</v>
      </c>
      <c r="D295" s="1">
        <f>'PR-RAS'!E300</f>
        <v>59162</v>
      </c>
      <c r="E295" s="1">
        <v>0</v>
      </c>
      <c r="F295" s="1">
        <v>0</v>
      </c>
      <c r="G295" s="2">
        <f t="shared" si="8"/>
        <v>130374.29999999999</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325126</v>
      </c>
      <c r="D296" s="1">
        <f>'PR-RAS'!E301</f>
        <v>59162</v>
      </c>
      <c r="E296" s="1">
        <v>0</v>
      </c>
      <c r="F296" s="1">
        <v>0</v>
      </c>
      <c r="G296" s="2">
        <f t="shared" si="8"/>
        <v>130817.75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6786</v>
      </c>
      <c r="D306" s="1">
        <f>'PR-RAS'!E311</f>
        <v>6029.11</v>
      </c>
      <c r="E306" s="1">
        <v>0</v>
      </c>
      <c r="F306" s="1">
        <v>0</v>
      </c>
      <c r="G306" s="2">
        <f t="shared" si="8"/>
        <v>5747.4871000000003</v>
      </c>
      <c r="H306" s="2">
        <f t="shared" si="9"/>
        <v>0.10999999999967258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6786</v>
      </c>
      <c r="D307" s="1">
        <f>'PR-RAS'!E312</f>
        <v>6029.11</v>
      </c>
      <c r="E307" s="1">
        <v>0</v>
      </c>
      <c r="F307" s="1">
        <v>0</v>
      </c>
      <c r="G307" s="2">
        <f t="shared" si="8"/>
        <v>5766.3313200000002</v>
      </c>
      <c r="H307" s="2">
        <f t="shared" si="9"/>
        <v>0.10999999999967258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6786</v>
      </c>
      <c r="D308" s="1">
        <f>'PR-RAS'!E313</f>
        <v>6029.11</v>
      </c>
      <c r="E308" s="1">
        <v>0</v>
      </c>
      <c r="F308" s="1">
        <v>0</v>
      </c>
      <c r="G308" s="2">
        <f t="shared" si="8"/>
        <v>5785.1755400000002</v>
      </c>
      <c r="H308" s="2">
        <f t="shared" si="9"/>
        <v>0.10999999999967258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4372077</v>
      </c>
      <c r="D345" s="1">
        <f>'PR-RAS'!E350</f>
        <v>2734479.8400000003</v>
      </c>
      <c r="E345" s="1">
        <v>0</v>
      </c>
      <c r="F345" s="1">
        <v>0</v>
      </c>
      <c r="G345" s="2">
        <f t="shared" si="8"/>
        <v>3385316.6179199996</v>
      </c>
      <c r="H345" s="2">
        <f t="shared" si="9"/>
        <v>0.15999999968335032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14068.33</v>
      </c>
      <c r="E346" s="1">
        <v>0</v>
      </c>
      <c r="F346" s="1">
        <v>0</v>
      </c>
      <c r="G346" s="2">
        <f t="shared" si="8"/>
        <v>9707.1476999999995</v>
      </c>
      <c r="H346" s="2">
        <f t="shared" si="9"/>
        <v>0.32999999999992724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14068.33</v>
      </c>
      <c r="E347" s="1">
        <v>0</v>
      </c>
      <c r="F347" s="1">
        <v>0</v>
      </c>
      <c r="G347" s="2">
        <f t="shared" si="8"/>
        <v>9735.2843599999997</v>
      </c>
      <c r="H347" s="2">
        <f t="shared" si="9"/>
        <v>0.32999999999992724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14068.33</v>
      </c>
      <c r="E348" s="1">
        <v>0</v>
      </c>
      <c r="F348" s="1">
        <v>0</v>
      </c>
      <c r="G348" s="2">
        <f t="shared" si="8"/>
        <v>9763.4210199999998</v>
      </c>
      <c r="H348" s="2">
        <f t="shared" si="9"/>
        <v>0.32999999999992724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2965814</v>
      </c>
      <c r="D358" s="1">
        <f>'PR-RAS'!E363</f>
        <v>2327948.9500000002</v>
      </c>
      <c r="E358" s="1">
        <v>0</v>
      </c>
      <c r="F358" s="1">
        <v>0</v>
      </c>
      <c r="G358" s="2">
        <f t="shared" si="8"/>
        <v>2720951.1483</v>
      </c>
      <c r="H358" s="2">
        <f t="shared" si="9"/>
        <v>4.9999999813735485E-2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1884025</v>
      </c>
      <c r="D359" s="1">
        <f>'PR-RAS'!E364</f>
        <v>1956249.91</v>
      </c>
      <c r="E359" s="1">
        <v>0</v>
      </c>
      <c r="F359" s="1">
        <v>0</v>
      </c>
      <c r="G359" s="2">
        <f t="shared" si="8"/>
        <v>2075155.8855600001</v>
      </c>
      <c r="H359" s="2">
        <f t="shared" si="9"/>
        <v>9.0000000083819032E-2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44375</v>
      </c>
      <c r="D360" s="1">
        <f>'PR-RAS'!E365</f>
        <v>0</v>
      </c>
      <c r="E360" s="1">
        <v>0</v>
      </c>
      <c r="F360" s="1">
        <v>0</v>
      </c>
      <c r="G360" s="2">
        <f t="shared" si="8"/>
        <v>15930.625</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517573</v>
      </c>
      <c r="D361" s="1">
        <f>'PR-RAS'!E366</f>
        <v>367909.97</v>
      </c>
      <c r="E361" s="1">
        <v>0</v>
      </c>
      <c r="F361" s="1">
        <v>0</v>
      </c>
      <c r="G361" s="2">
        <f t="shared" si="8"/>
        <v>451221.45839999994</v>
      </c>
      <c r="H361" s="2">
        <f t="shared" si="9"/>
        <v>3.0000000027939677E-2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1264077</v>
      </c>
      <c r="D362" s="1">
        <f>'PR-RAS'!E367</f>
        <v>1256882.75</v>
      </c>
      <c r="E362" s="1">
        <v>0</v>
      </c>
      <c r="F362" s="1">
        <v>0</v>
      </c>
      <c r="G362" s="2">
        <f t="shared" si="8"/>
        <v>1363801.1424999998</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58000</v>
      </c>
      <c r="D363" s="1">
        <f>'PR-RAS'!E368</f>
        <v>331457.19</v>
      </c>
      <c r="E363" s="1">
        <v>0</v>
      </c>
      <c r="F363" s="1">
        <v>0</v>
      </c>
      <c r="G363" s="2">
        <f t="shared" si="8"/>
        <v>260971.00555999999</v>
      </c>
      <c r="H363" s="2">
        <f t="shared" si="9"/>
        <v>0.19000000000232831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826365</v>
      </c>
      <c r="D364" s="1">
        <f>'PR-RAS'!E369</f>
        <v>250875.13</v>
      </c>
      <c r="E364" s="1">
        <v>0</v>
      </c>
      <c r="F364" s="1">
        <v>0</v>
      </c>
      <c r="G364" s="2">
        <f t="shared" si="8"/>
        <v>482105.83937999996</v>
      </c>
      <c r="H364" s="2">
        <f t="shared" si="9"/>
        <v>0.13000000000465661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26548</v>
      </c>
      <c r="D365" s="1">
        <f>'PR-RAS'!E370</f>
        <v>30151.63</v>
      </c>
      <c r="E365" s="1">
        <v>0</v>
      </c>
      <c r="F365" s="1">
        <v>0</v>
      </c>
      <c r="G365" s="2">
        <f t="shared" si="8"/>
        <v>31613.858640000002</v>
      </c>
      <c r="H365" s="2">
        <f t="shared" si="9"/>
        <v>0.36999999999898137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22717</v>
      </c>
      <c r="D366" s="1">
        <f>'PR-RAS'!E371</f>
        <v>0</v>
      </c>
      <c r="E366" s="1">
        <v>0</v>
      </c>
      <c r="F366" s="1">
        <v>0</v>
      </c>
      <c r="G366" s="2">
        <f t="shared" si="8"/>
        <v>8291.7049999999999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578842</v>
      </c>
      <c r="D367" s="1">
        <f>'PR-RAS'!E372</f>
        <v>18409.25</v>
      </c>
      <c r="E367" s="1">
        <v>0</v>
      </c>
      <c r="F367" s="1">
        <v>0</v>
      </c>
      <c r="G367" s="2">
        <f t="shared" si="8"/>
        <v>225331.74299999999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4244</v>
      </c>
      <c r="D370" s="1">
        <f>'PR-RAS'!E375</f>
        <v>0</v>
      </c>
      <c r="E370" s="1">
        <v>0</v>
      </c>
      <c r="F370" s="1">
        <v>0</v>
      </c>
      <c r="G370" s="2">
        <f t="shared" si="8"/>
        <v>1566.0360000000001</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194014</v>
      </c>
      <c r="D371" s="1">
        <f>'PR-RAS'!E376</f>
        <v>202314.25</v>
      </c>
      <c r="E371" s="1">
        <v>0</v>
      </c>
      <c r="F371" s="1">
        <v>0</v>
      </c>
      <c r="G371" s="2">
        <f t="shared" si="8"/>
        <v>221497.72500000001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83242</v>
      </c>
      <c r="D378" s="1">
        <f>'PR-RAS'!E383</f>
        <v>88873.91</v>
      </c>
      <c r="E378" s="1">
        <v>0</v>
      </c>
      <c r="F378" s="1">
        <v>0</v>
      </c>
      <c r="G378" s="2">
        <f t="shared" si="8"/>
        <v>98393.16214</v>
      </c>
      <c r="H378" s="2">
        <f t="shared" si="9"/>
        <v>8.999999999650754E-2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83242</v>
      </c>
      <c r="D379" s="1">
        <f>'PR-RAS'!E384</f>
        <v>78873.91</v>
      </c>
      <c r="E379" s="1">
        <v>0</v>
      </c>
      <c r="F379" s="1">
        <v>0</v>
      </c>
      <c r="G379" s="2">
        <f t="shared" si="8"/>
        <v>91094.151960000003</v>
      </c>
      <c r="H379" s="2">
        <f t="shared" si="9"/>
        <v>8.999999999650754E-2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10000</v>
      </c>
      <c r="E380" s="1">
        <v>0</v>
      </c>
      <c r="F380" s="1">
        <v>0</v>
      </c>
      <c r="G380" s="2">
        <f t="shared" si="8"/>
        <v>7580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172182</v>
      </c>
      <c r="D386" s="1">
        <f>'PR-RAS'!E391</f>
        <v>31950</v>
      </c>
      <c r="E386" s="1">
        <v>0</v>
      </c>
      <c r="F386" s="1">
        <v>0</v>
      </c>
      <c r="G386" s="2">
        <f t="shared" si="8"/>
        <v>90891.57</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18113</v>
      </c>
      <c r="D388" s="1">
        <f>'PR-RAS'!E393</f>
        <v>7450</v>
      </c>
      <c r="E388" s="1">
        <v>0</v>
      </c>
      <c r="F388" s="1">
        <v>0</v>
      </c>
      <c r="G388" s="2">
        <f t="shared" si="8"/>
        <v>12776.031000000001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154069</v>
      </c>
      <c r="D390" s="1">
        <f>'PR-RAS'!E395</f>
        <v>24500</v>
      </c>
      <c r="E390" s="1">
        <v>0</v>
      </c>
      <c r="F390" s="1">
        <v>0</v>
      </c>
      <c r="G390" s="2">
        <f t="shared" si="8"/>
        <v>78993.841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1406263</v>
      </c>
      <c r="D397" s="1">
        <f>'PR-RAS'!E402</f>
        <v>392462.56</v>
      </c>
      <c r="E397" s="1">
        <v>0</v>
      </c>
      <c r="F397" s="1">
        <v>0</v>
      </c>
      <c r="G397" s="2">
        <f t="shared" si="8"/>
        <v>867710.49552000011</v>
      </c>
      <c r="H397" s="2">
        <f t="shared" si="9"/>
        <v>0.44000000000232831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1406263</v>
      </c>
      <c r="D398" s="1">
        <f>'PR-RAS'!E403</f>
        <v>392462.56</v>
      </c>
      <c r="E398" s="1">
        <v>0</v>
      </c>
      <c r="F398" s="1">
        <v>0</v>
      </c>
      <c r="G398" s="2">
        <f t="shared" si="8"/>
        <v>869901.68364000006</v>
      </c>
      <c r="H398" s="2">
        <f t="shared" si="9"/>
        <v>0.44000000000232831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4040165</v>
      </c>
      <c r="D403" s="1">
        <f>'PR-RAS'!E408</f>
        <v>2669288.7300000004</v>
      </c>
      <c r="E403" s="1">
        <v>0</v>
      </c>
      <c r="F403" s="1">
        <v>0</v>
      </c>
      <c r="G403" s="2">
        <f t="shared" si="8"/>
        <v>3770254.4689200004</v>
      </c>
      <c r="H403" s="2">
        <f t="shared" si="9"/>
        <v>0.26999999955296516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30182851</v>
      </c>
      <c r="D407" s="1">
        <f>'PR-RAS'!E412</f>
        <v>26232471.409999996</v>
      </c>
      <c r="E407" s="1">
        <v>0</v>
      </c>
      <c r="F407" s="1">
        <v>0</v>
      </c>
      <c r="G407" s="2">
        <f t="shared" si="8"/>
        <v>33555004.290919997</v>
      </c>
      <c r="H407" s="2">
        <f t="shared" si="9"/>
        <v>0.40999999642372131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26127928</v>
      </c>
      <c r="D408" s="1">
        <f>'PR-RAS'!E413</f>
        <v>26122242.760000002</v>
      </c>
      <c r="E408" s="1">
        <v>0</v>
      </c>
      <c r="F408" s="1">
        <v>0</v>
      </c>
      <c r="G408" s="2">
        <f t="shared" si="8"/>
        <v>31897572.302640002</v>
      </c>
      <c r="H408" s="2">
        <f t="shared" si="9"/>
        <v>0.23999999836087227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4054923</v>
      </c>
      <c r="D409" s="1">
        <f>'PR-RAS'!E414</f>
        <v>110228.64999999478</v>
      </c>
      <c r="E409" s="1">
        <v>0</v>
      </c>
      <c r="F409" s="1">
        <v>0</v>
      </c>
      <c r="G409" s="2">
        <f t="shared" si="8"/>
        <v>1744355.1623999956</v>
      </c>
      <c r="H409" s="2">
        <f t="shared" si="9"/>
        <v>0.35000000521540642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39626</v>
      </c>
      <c r="D411" s="1">
        <f>'PR-RAS'!E416</f>
        <v>4905831.79</v>
      </c>
      <c r="E411" s="1">
        <v>0</v>
      </c>
      <c r="F411" s="1">
        <v>0</v>
      </c>
      <c r="G411" s="2">
        <f t="shared" si="8"/>
        <v>4039028.7278</v>
      </c>
      <c r="H411" s="2">
        <f t="shared" si="9"/>
        <v>0.2099999999627471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826654</v>
      </c>
      <c r="D413" s="1">
        <f>'PR-RAS'!E418</f>
        <v>842204.57</v>
      </c>
      <c r="E413" s="1">
        <v>0</v>
      </c>
      <c r="F413" s="1">
        <v>0</v>
      </c>
      <c r="G413" s="2">
        <f t="shared" si="8"/>
        <v>1034558.0136799999</v>
      </c>
      <c r="H413" s="2">
        <f t="shared" si="9"/>
        <v>0.43000000005122274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811283</v>
      </c>
      <c r="D414" s="1">
        <f>'PR-RAS'!E420</f>
        <v>379458.32</v>
      </c>
      <c r="E414" s="1">
        <v>0</v>
      </c>
      <c r="F414" s="1">
        <v>0</v>
      </c>
      <c r="G414" s="2">
        <f t="shared" si="8"/>
        <v>648492.45131999999</v>
      </c>
      <c r="H414" s="2">
        <f t="shared" si="9"/>
        <v>0.32000000000698492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811283</v>
      </c>
      <c r="D478" s="1">
        <f>'PR-RAS'!E484</f>
        <v>379458.32</v>
      </c>
      <c r="E478" s="1">
        <v>0</v>
      </c>
      <c r="F478" s="1">
        <v>0</v>
      </c>
      <c r="G478" s="2">
        <f t="shared" si="8"/>
        <v>748985.22828000004</v>
      </c>
      <c r="H478" s="2">
        <f t="shared" si="9"/>
        <v>0.32000000000698492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811283</v>
      </c>
      <c r="D501" s="1">
        <f>'PR-RAS'!E507</f>
        <v>379458.32</v>
      </c>
      <c r="E501" s="1">
        <v>0</v>
      </c>
      <c r="F501" s="1">
        <v>0</v>
      </c>
      <c r="G501" s="2">
        <f t="shared" si="8"/>
        <v>785099.82000000007</v>
      </c>
      <c r="H501" s="2">
        <f t="shared" si="9"/>
        <v>0.32000000000698492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811283</v>
      </c>
      <c r="D502" s="1">
        <f>'PR-RAS'!E508</f>
        <v>379458.32</v>
      </c>
      <c r="E502" s="1">
        <v>0</v>
      </c>
      <c r="F502" s="1">
        <v>0</v>
      </c>
      <c r="G502" s="2">
        <f t="shared" si="8"/>
        <v>786670.01964000007</v>
      </c>
      <c r="H502" s="2">
        <f t="shared" si="9"/>
        <v>0.32000000000698492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2358592.3199999998</v>
      </c>
      <c r="E522" s="1">
        <v>0</v>
      </c>
      <c r="F522" s="1">
        <v>0</v>
      </c>
      <c r="G522" s="2">
        <f t="shared" ref="G522:G809" si="10">(B522/1000)*(C522*1+D522*2)</f>
        <v>2457653.1974399998</v>
      </c>
      <c r="H522" s="2">
        <f t="shared" ref="H522:H809" si="11">ABS(C522-ROUND(C522,0))+ABS(D522-ROUND(D522,0))</f>
        <v>0.31999999983236194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2358592.3199999998</v>
      </c>
      <c r="E587" s="1">
        <v>0</v>
      </c>
      <c r="F587" s="1">
        <v>0</v>
      </c>
      <c r="G587" s="2">
        <f t="shared" si="10"/>
        <v>2764270.1990399999</v>
      </c>
      <c r="H587" s="2">
        <f t="shared" si="11"/>
        <v>0.31999999983236194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1531299.88</v>
      </c>
      <c r="E593" s="1">
        <v>0</v>
      </c>
      <c r="F593" s="1">
        <v>0</v>
      </c>
      <c r="G593" s="2">
        <f t="shared" si="10"/>
        <v>1813059.0579199998</v>
      </c>
      <c r="H593" s="2">
        <f t="shared" si="11"/>
        <v>0.12000000011175871</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1531299.88</v>
      </c>
      <c r="E594" s="1">
        <v>0</v>
      </c>
      <c r="F594" s="1">
        <v>0</v>
      </c>
      <c r="G594" s="2">
        <f t="shared" si="10"/>
        <v>1816121.6576799997</v>
      </c>
      <c r="H594" s="2">
        <f t="shared" si="11"/>
        <v>0.12000000011175871</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827292.44</v>
      </c>
      <c r="E611" s="1">
        <v>0</v>
      </c>
      <c r="F611" s="1">
        <v>0</v>
      </c>
      <c r="G611" s="2">
        <f t="shared" si="10"/>
        <v>1009296.7767999999</v>
      </c>
      <c r="H611" s="2">
        <f t="shared" si="11"/>
        <v>0.43999999994412065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827292.44</v>
      </c>
      <c r="E612" s="1">
        <v>0</v>
      </c>
      <c r="F612" s="1">
        <v>0</v>
      </c>
      <c r="G612" s="2">
        <f t="shared" si="10"/>
        <v>1010951.3616799999</v>
      </c>
      <c r="H612" s="2">
        <f t="shared" si="11"/>
        <v>0.43999999994412065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811283</v>
      </c>
      <c r="D629" s="1">
        <f>'PR-RAS'!E635</f>
        <v>0</v>
      </c>
      <c r="E629" s="1">
        <v>0</v>
      </c>
      <c r="F629" s="1">
        <v>0</v>
      </c>
      <c r="G629" s="2">
        <f t="shared" si="10"/>
        <v>509485.72399999999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1979133.9999999998</v>
      </c>
      <c r="E630" s="1">
        <v>0</v>
      </c>
      <c r="F630" s="1">
        <v>0</v>
      </c>
      <c r="G630" s="2">
        <f t="shared" si="10"/>
        <v>2489750.5719999997</v>
      </c>
      <c r="H630" s="2">
        <f t="shared" si="11"/>
        <v>2.3283064365386963E-10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30994134</v>
      </c>
      <c r="D633" s="1">
        <f>'PR-RAS'!E639</f>
        <v>26611929.729999997</v>
      </c>
      <c r="E633" s="1">
        <v>0</v>
      </c>
      <c r="F633" s="1">
        <v>0</v>
      </c>
      <c r="G633" s="2">
        <f t="shared" si="10"/>
        <v>53225771.866719998</v>
      </c>
      <c r="H633" s="2">
        <f t="shared" si="11"/>
        <v>0.27000000327825546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26127928</v>
      </c>
      <c r="D634" s="1">
        <f>'PR-RAS'!E640</f>
        <v>28480835.080000002</v>
      </c>
      <c r="E634" s="1">
        <v>0</v>
      </c>
      <c r="F634" s="1">
        <v>0</v>
      </c>
      <c r="G634" s="2">
        <f t="shared" si="10"/>
        <v>52595715.635279998</v>
      </c>
      <c r="H634" s="2">
        <f t="shared" si="11"/>
        <v>8.0000001937150955E-2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4866206</v>
      </c>
      <c r="D635" s="1">
        <f>'PR-RAS'!E641</f>
        <v>0</v>
      </c>
      <c r="E635" s="1">
        <v>0</v>
      </c>
      <c r="F635" s="1">
        <v>0</v>
      </c>
      <c r="G635" s="2">
        <f t="shared" si="10"/>
        <v>3085174.6039999998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1868905.3500000052</v>
      </c>
      <c r="E636" s="1">
        <v>0</v>
      </c>
      <c r="F636" s="1">
        <v>0</v>
      </c>
      <c r="G636" s="2">
        <f t="shared" si="10"/>
        <v>2373509.7945000068</v>
      </c>
      <c r="H636" s="2">
        <f t="shared" si="11"/>
        <v>0.35000000521540642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39626</v>
      </c>
      <c r="D637" s="1">
        <f>'PR-RAS'!E643</f>
        <v>4905831.79</v>
      </c>
      <c r="E637" s="1">
        <v>0</v>
      </c>
      <c r="F637" s="1">
        <v>0</v>
      </c>
      <c r="G637" s="2">
        <f t="shared" si="10"/>
        <v>6265420.1728800004</v>
      </c>
      <c r="H637" s="2">
        <f t="shared" si="11"/>
        <v>0.2099999999627471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4905832</v>
      </c>
      <c r="D639" s="1">
        <f>'PR-RAS'!E645</f>
        <v>3036926.4399999948</v>
      </c>
      <c r="E639" s="1">
        <v>0</v>
      </c>
      <c r="F639" s="1">
        <v>0</v>
      </c>
      <c r="G639" s="2">
        <f t="shared" si="10"/>
        <v>7005038.9534399938</v>
      </c>
      <c r="H639" s="2">
        <f t="shared" si="11"/>
        <v>0.43999999482184649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1905024</v>
      </c>
      <c r="D642" s="1">
        <f>'PR-RAS'!E649</f>
        <v>7304861.0999999996</v>
      </c>
      <c r="E642" s="1">
        <v>0</v>
      </c>
      <c r="F642" s="1">
        <v>0</v>
      </c>
      <c r="G642" s="2">
        <f t="shared" si="10"/>
        <v>10585952.314199999</v>
      </c>
      <c r="H642" s="2">
        <f t="shared" si="11"/>
        <v>9.999999962747097E-2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34840978</v>
      </c>
      <c r="D643" s="1">
        <f>'PR-RAS'!E650</f>
        <v>31739593.010000002</v>
      </c>
      <c r="E643" s="1">
        <v>0</v>
      </c>
      <c r="F643" s="1">
        <v>0</v>
      </c>
      <c r="G643" s="2">
        <f t="shared" si="10"/>
        <v>63121545.300840005</v>
      </c>
      <c r="H643" s="2">
        <f t="shared" si="11"/>
        <v>1.0000001639127731E-2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29441142</v>
      </c>
      <c r="D644" s="1">
        <f>'PR-RAS'!E651</f>
        <v>34677942.649999999</v>
      </c>
      <c r="E644" s="1">
        <v>0</v>
      </c>
      <c r="F644" s="1">
        <v>0</v>
      </c>
      <c r="G644" s="2">
        <f t="shared" si="10"/>
        <v>63526488.553899996</v>
      </c>
      <c r="H644" s="2">
        <f t="shared" si="11"/>
        <v>0.35000000149011612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7304860</v>
      </c>
      <c r="D645" s="1">
        <f>'PR-RAS'!E652</f>
        <v>4366511.4600000009</v>
      </c>
      <c r="E645" s="1">
        <v>0</v>
      </c>
      <c r="F645" s="1">
        <v>0</v>
      </c>
      <c r="G645" s="2">
        <f t="shared" si="10"/>
        <v>10328396.600480001</v>
      </c>
      <c r="H645" s="2">
        <f t="shared" si="11"/>
        <v>0.46000000089406967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v>
      </c>
      <c r="D646" s="1">
        <f>'PR-RAS'!E653</f>
        <v>16</v>
      </c>
      <c r="E646" s="1">
        <v>0</v>
      </c>
      <c r="F646" s="1">
        <v>0</v>
      </c>
      <c r="G646" s="2">
        <f t="shared" si="10"/>
        <v>30.96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v>
      </c>
      <c r="D647" s="1">
        <f>'PR-RAS'!E654</f>
        <v>35</v>
      </c>
      <c r="E647" s="1">
        <v>0</v>
      </c>
      <c r="F647" s="1">
        <v>0</v>
      </c>
      <c r="G647" s="2">
        <f t="shared" si="10"/>
        <v>62.016000000000005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v>
      </c>
      <c r="D648" s="1">
        <f>'PR-RAS'!E655</f>
        <v>10</v>
      </c>
      <c r="E648" s="1">
        <v>0</v>
      </c>
      <c r="F648" s="1">
        <v>0</v>
      </c>
      <c r="G648" s="2">
        <f t="shared" si="10"/>
        <v>23.292000000000002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35</v>
      </c>
      <c r="E649" s="1">
        <v>0</v>
      </c>
      <c r="F649" s="1">
        <v>0</v>
      </c>
      <c r="G649" s="2">
        <f t="shared" si="10"/>
        <v>60.911999999999999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9970</v>
      </c>
      <c r="D651" s="1">
        <f>'PR-RAS'!E658</f>
        <v>1945</v>
      </c>
      <c r="E651" s="1">
        <v>0</v>
      </c>
      <c r="F651" s="1">
        <v>0</v>
      </c>
      <c r="G651" s="2">
        <f t="shared" si="10"/>
        <v>9009</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2693</v>
      </c>
      <c r="D653" s="1">
        <f>'PR-RAS'!E660</f>
        <v>500</v>
      </c>
      <c r="E653" s="1">
        <v>0</v>
      </c>
      <c r="F653" s="1">
        <v>0</v>
      </c>
      <c r="G653" s="2">
        <f t="shared" si="10"/>
        <v>2407.8360000000002</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8318865</v>
      </c>
      <c r="D654" s="1">
        <f>'PR-RAS'!E661</f>
        <v>8040467.6699999999</v>
      </c>
      <c r="E654" s="1">
        <v>0</v>
      </c>
      <c r="F654" s="1">
        <v>0</v>
      </c>
      <c r="G654" s="2">
        <f t="shared" si="10"/>
        <v>15933069.622020001</v>
      </c>
      <c r="H654" s="2">
        <f t="shared" si="11"/>
        <v>0.33000000007450581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193385</v>
      </c>
      <c r="D655" s="1">
        <f>'PR-RAS'!E662</f>
        <v>1309265</v>
      </c>
      <c r="E655" s="1">
        <v>0</v>
      </c>
      <c r="F655" s="1">
        <v>0</v>
      </c>
      <c r="G655" s="2">
        <f t="shared" si="10"/>
        <v>1838992.4100000001</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3358933</v>
      </c>
      <c r="D658" s="1">
        <f>'PR-RAS'!E665</f>
        <v>680000</v>
      </c>
      <c r="E658" s="1">
        <v>0</v>
      </c>
      <c r="F658" s="1">
        <v>0</v>
      </c>
      <c r="G658" s="2">
        <f t="shared" si="10"/>
        <v>3100338.9810000001</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733998</v>
      </c>
      <c r="D663" s="1">
        <f>'PR-RAS'!E670</f>
        <v>471166.11</v>
      </c>
      <c r="E663" s="1">
        <v>0</v>
      </c>
      <c r="F663" s="1">
        <v>0</v>
      </c>
      <c r="G663" s="2">
        <f t="shared" si="10"/>
        <v>1109730.60564</v>
      </c>
      <c r="H663" s="2">
        <f t="shared" si="11"/>
        <v>0.10999999998603016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344695</v>
      </c>
      <c r="D666" s="1">
        <f>'PR-RAS'!E673</f>
        <v>100000</v>
      </c>
      <c r="E666" s="1">
        <v>0</v>
      </c>
      <c r="F666" s="1">
        <v>0</v>
      </c>
      <c r="G666" s="2">
        <f t="shared" si="10"/>
        <v>362222.17500000005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114092</v>
      </c>
      <c r="D668" s="1">
        <f>'PR-RAS'!E675</f>
        <v>0</v>
      </c>
      <c r="E668" s="1">
        <v>0</v>
      </c>
      <c r="F668" s="1">
        <v>0</v>
      </c>
      <c r="G668" s="2">
        <f t="shared" si="10"/>
        <v>76099.364000000001</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30000</v>
      </c>
      <c r="D670" s="1">
        <f>'PR-RAS'!E677</f>
        <v>50000</v>
      </c>
      <c r="E670" s="1">
        <v>0</v>
      </c>
      <c r="F670" s="1">
        <v>0</v>
      </c>
      <c r="G670" s="2">
        <f t="shared" si="10"/>
        <v>86970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235438</v>
      </c>
      <c r="D687" s="1">
        <f>'PR-RAS'!E694</f>
        <v>0</v>
      </c>
      <c r="E687" s="1">
        <v>0</v>
      </c>
      <c r="F687" s="1">
        <v>0</v>
      </c>
      <c r="G687" s="2">
        <f t="shared" si="10"/>
        <v>161510.46800000002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3346200</v>
      </c>
      <c r="D691" s="1">
        <f>'PR-RAS'!E698</f>
        <v>0</v>
      </c>
      <c r="E691" s="1">
        <v>0</v>
      </c>
      <c r="F691" s="1">
        <v>0</v>
      </c>
      <c r="G691" s="2">
        <f t="shared" si="10"/>
        <v>2308878</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992885</v>
      </c>
      <c r="D703" s="1">
        <f>'PR-RAS'!E710</f>
        <v>1120952.6399999999</v>
      </c>
      <c r="E703" s="1">
        <v>0</v>
      </c>
      <c r="F703" s="1">
        <v>0</v>
      </c>
      <c r="G703" s="2">
        <f t="shared" si="10"/>
        <v>2270822.7765599997</v>
      </c>
      <c r="H703" s="2">
        <f t="shared" si="11"/>
        <v>0.36000000010244548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3166</v>
      </c>
      <c r="D705" s="1">
        <f>'PR-RAS'!E712</f>
        <v>2000</v>
      </c>
      <c r="E705" s="1">
        <v>0</v>
      </c>
      <c r="F705" s="1">
        <v>0</v>
      </c>
      <c r="G705" s="2">
        <f t="shared" si="10"/>
        <v>5044.8639999999996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25049</v>
      </c>
      <c r="D709" s="1">
        <f>'PR-RAS'!E716</f>
        <v>0</v>
      </c>
      <c r="E709" s="1">
        <v>0</v>
      </c>
      <c r="F709" s="1">
        <v>0</v>
      </c>
      <c r="G709" s="2">
        <f t="shared" si="10"/>
        <v>17734.691999999999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3516</v>
      </c>
      <c r="D710" s="1">
        <f>'PR-RAS'!E717</f>
        <v>9011.6299999999992</v>
      </c>
      <c r="E710" s="1">
        <v>0</v>
      </c>
      <c r="F710" s="1">
        <v>0</v>
      </c>
      <c r="G710" s="2">
        <f t="shared" si="10"/>
        <v>15271.335339999998</v>
      </c>
      <c r="H710" s="2">
        <f t="shared" si="11"/>
        <v>0.37000000000080036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169900</v>
      </c>
      <c r="D711" s="1">
        <f>'PR-RAS'!E718</f>
        <v>213017.3</v>
      </c>
      <c r="E711" s="1">
        <v>0</v>
      </c>
      <c r="F711" s="1">
        <v>0</v>
      </c>
      <c r="G711" s="2">
        <f t="shared" si="10"/>
        <v>423113.56599999993</v>
      </c>
      <c r="H711" s="2">
        <f t="shared" si="11"/>
        <v>0.29999999998835847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660</v>
      </c>
      <c r="D713" s="1">
        <f>'PR-RAS'!E720</f>
        <v>9240</v>
      </c>
      <c r="E713" s="1">
        <v>0</v>
      </c>
      <c r="F713" s="1">
        <v>0</v>
      </c>
      <c r="G713" s="2">
        <f t="shared" si="10"/>
        <v>13627.679999999998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5581</v>
      </c>
      <c r="D714" s="1">
        <f>'PR-RAS'!E721</f>
        <v>49020.17</v>
      </c>
      <c r="E714" s="1">
        <v>0</v>
      </c>
      <c r="F714" s="1">
        <v>0</v>
      </c>
      <c r="G714" s="2">
        <f t="shared" si="10"/>
        <v>73882.015419999996</v>
      </c>
      <c r="H714" s="2">
        <f t="shared" si="11"/>
        <v>0.16999999999825377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27423</v>
      </c>
      <c r="D715" s="1">
        <f>'PR-RAS'!E722</f>
        <v>1225.07</v>
      </c>
      <c r="E715" s="1">
        <v>0</v>
      </c>
      <c r="F715" s="1">
        <v>0</v>
      </c>
      <c r="G715" s="2">
        <f t="shared" si="10"/>
        <v>21329.42196</v>
      </c>
      <c r="H715" s="2">
        <f t="shared" si="11"/>
        <v>6.9999999999936335E-2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224451</v>
      </c>
      <c r="D718" s="1">
        <f>'PR-RAS'!E725</f>
        <v>230905.5</v>
      </c>
      <c r="E718" s="1">
        <v>0</v>
      </c>
      <c r="F718" s="1">
        <v>0</v>
      </c>
      <c r="G718" s="2">
        <f t="shared" si="10"/>
        <v>492049.85399999999</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36366</v>
      </c>
      <c r="D719" s="1">
        <f>'PR-RAS'!E726</f>
        <v>35200.39</v>
      </c>
      <c r="E719" s="1">
        <v>0</v>
      </c>
      <c r="F719" s="1">
        <v>0</v>
      </c>
      <c r="G719" s="2">
        <f t="shared" si="10"/>
        <v>76658.548039999994</v>
      </c>
      <c r="H719" s="2">
        <f t="shared" si="11"/>
        <v>0.38999999999941792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130942</v>
      </c>
      <c r="D732" s="1">
        <f>'PR-RAS'!E739</f>
        <v>119004.04</v>
      </c>
      <c r="E732" s="1">
        <v>0</v>
      </c>
      <c r="F732" s="1">
        <v>0</v>
      </c>
      <c r="G732" s="2">
        <f t="shared" si="10"/>
        <v>269702.50847999996</v>
      </c>
      <c r="H732" s="2">
        <f t="shared" si="11"/>
        <v>3.9999999993597157E-2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149995</v>
      </c>
      <c r="D752" s="1">
        <f>'PR-RAS'!E759</f>
        <v>150000</v>
      </c>
      <c r="E752" s="1">
        <v>0</v>
      </c>
      <c r="F752" s="1">
        <v>0</v>
      </c>
      <c r="G752" s="2">
        <f t="shared" si="10"/>
        <v>337946.245</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25000</v>
      </c>
      <c r="E763" s="1">
        <v>0</v>
      </c>
      <c r="F763" s="1">
        <v>0</v>
      </c>
      <c r="G763" s="2">
        <f t="shared" si="10"/>
        <v>38100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124812</v>
      </c>
      <c r="D766" s="1">
        <f>'PR-RAS'!E773</f>
        <v>0</v>
      </c>
      <c r="E766" s="1">
        <v>0</v>
      </c>
      <c r="F766" s="1">
        <v>0</v>
      </c>
      <c r="G766" s="2">
        <f t="shared" si="10"/>
        <v>95481.180000000008</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207900</v>
      </c>
      <c r="D812" s="1">
        <f>'PR-RAS'!E819</f>
        <v>209475</v>
      </c>
      <c r="E812" s="1">
        <v>0</v>
      </c>
      <c r="F812" s="1">
        <v>0</v>
      </c>
      <c r="G812" s="2">
        <f t="shared" si="18"/>
        <v>508375.35000000003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542139</v>
      </c>
      <c r="D816" s="1">
        <f>'PR-RAS'!E823</f>
        <v>719670</v>
      </c>
      <c r="E816" s="1">
        <v>0</v>
      </c>
      <c r="F816" s="1">
        <v>0</v>
      </c>
      <c r="G816" s="2">
        <f t="shared" si="18"/>
        <v>1614905.385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701270</v>
      </c>
      <c r="D821" s="1">
        <f>'PR-RAS'!E828</f>
        <v>802028.37</v>
      </c>
      <c r="E821" s="1">
        <v>0</v>
      </c>
      <c r="F821" s="1">
        <v>0</v>
      </c>
      <c r="G821" s="2">
        <f t="shared" si="18"/>
        <v>1890367.9268</v>
      </c>
      <c r="H821" s="2">
        <f t="shared" si="19"/>
        <v>0.36999999999534339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7251</v>
      </c>
      <c r="D822" s="1">
        <f>'PR-RAS'!E829</f>
        <v>0</v>
      </c>
      <c r="E822" s="1">
        <v>0</v>
      </c>
      <c r="F822" s="1">
        <v>0</v>
      </c>
      <c r="G822" s="2">
        <f t="shared" si="18"/>
        <v>5953.0709999999999</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811283</v>
      </c>
      <c r="D893" s="1">
        <f>'PR-RAS'!E900</f>
        <v>379458.32</v>
      </c>
      <c r="E893" s="1">
        <v>0</v>
      </c>
      <c r="F893" s="1">
        <v>0</v>
      </c>
      <c r="G893" s="2">
        <f t="shared" si="18"/>
        <v>1400618.0788800002</v>
      </c>
      <c r="H893" s="2">
        <f t="shared" si="19"/>
        <v>0.32000000000698492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1531299.88</v>
      </c>
      <c r="E940" s="1">
        <v>0</v>
      </c>
      <c r="F940" s="1">
        <v>0</v>
      </c>
      <c r="G940" s="2">
        <f t="shared" si="18"/>
        <v>2875781.1746399994</v>
      </c>
      <c r="H940" s="2">
        <f t="shared" si="19"/>
        <v>0.12000000011175871</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827292.44</v>
      </c>
      <c r="E961" s="1">
        <v>0</v>
      </c>
      <c r="F961" s="1">
        <v>0</v>
      </c>
      <c r="G961" s="2">
        <f t="shared" si="18"/>
        <v>1588401.4847999997</v>
      </c>
      <c r="H961" s="2">
        <f t="shared" si="19"/>
        <v>0.43999999994412065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7628709</v>
      </c>
      <c r="D976" s="1">
        <f>'PR-RAS'!E985</f>
        <v>0</v>
      </c>
      <c r="E976" s="1">
        <v>0</v>
      </c>
      <c r="F976" s="1">
        <v>0</v>
      </c>
      <c r="G976" s="2">
        <f t="shared" si="18"/>
        <v>7437991.2749999994</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120549083</v>
      </c>
      <c r="D984" s="6">
        <f>BILANCA!E6</f>
        <v>116587622.41999999</v>
      </c>
      <c r="E984" s="6">
        <v>0</v>
      </c>
      <c r="F984" s="6">
        <v>0</v>
      </c>
      <c r="G984" s="7">
        <f t="shared" ref="G984:G1241" si="22">B984/1000*C984+B984/500*D984</f>
        <v>353724.32783999998</v>
      </c>
      <c r="H984" s="7">
        <f t="shared" si="19"/>
        <v>0.41999998688697815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101746630</v>
      </c>
      <c r="D985" s="1">
        <f>BILANCA!E7</f>
        <v>100665148.00999999</v>
      </c>
      <c r="E985" s="1">
        <v>0</v>
      </c>
      <c r="F985" s="1">
        <v>0</v>
      </c>
      <c r="G985" s="2">
        <f t="shared" si="22"/>
        <v>606153.85204000003</v>
      </c>
      <c r="H985" s="2">
        <f t="shared" si="19"/>
        <v>9.9999904632568359E-3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8240771</v>
      </c>
      <c r="D986" s="1">
        <f>BILANCA!E8</f>
        <v>7124499.2399999984</v>
      </c>
      <c r="E986" s="1">
        <v>0</v>
      </c>
      <c r="F986" s="1">
        <v>0</v>
      </c>
      <c r="G986" s="2">
        <f t="shared" si="22"/>
        <v>67469.308439999993</v>
      </c>
      <c r="H986" s="2">
        <f t="shared" si="19"/>
        <v>0.23999999836087227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9279242</v>
      </c>
      <c r="D987" s="1">
        <f>BILANCA!E9</f>
        <v>9292760.3699999992</v>
      </c>
      <c r="E987" s="1">
        <v>0</v>
      </c>
      <c r="F987" s="1">
        <v>0</v>
      </c>
      <c r="G987" s="2">
        <f t="shared" si="22"/>
        <v>111459.05095999999</v>
      </c>
      <c r="H987" s="2">
        <f t="shared" si="19"/>
        <v>0.36999999918043613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1862667</v>
      </c>
      <c r="D988" s="1">
        <f>BILANCA!E10</f>
        <v>1862666.52</v>
      </c>
      <c r="E988" s="1">
        <v>0</v>
      </c>
      <c r="F988" s="1">
        <v>0</v>
      </c>
      <c r="G988" s="2">
        <f t="shared" si="22"/>
        <v>27940.000200000002</v>
      </c>
      <c r="H988" s="2">
        <f t="shared" si="19"/>
        <v>0.47999999998137355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2901138</v>
      </c>
      <c r="D989" s="1">
        <f>BILANCA!E11</f>
        <v>4030927.65</v>
      </c>
      <c r="E989" s="1">
        <v>0</v>
      </c>
      <c r="F989" s="1">
        <v>0</v>
      </c>
      <c r="G989" s="2">
        <f t="shared" si="22"/>
        <v>65777.959800000011</v>
      </c>
      <c r="H989" s="2">
        <f t="shared" si="19"/>
        <v>0.35000000009313226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92440255</v>
      </c>
      <c r="D990" s="1">
        <f>BILANCA!E12</f>
        <v>91051650.789999992</v>
      </c>
      <c r="E990" s="1">
        <v>0</v>
      </c>
      <c r="F990" s="1">
        <v>0</v>
      </c>
      <c r="G990" s="2">
        <f t="shared" si="22"/>
        <v>1921804.8960600002</v>
      </c>
      <c r="H990" s="2">
        <f t="shared" si="19"/>
        <v>0.21000000834465027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85855815</v>
      </c>
      <c r="D991" s="1">
        <f>BILANCA!E13</f>
        <v>84478872.089999989</v>
      </c>
      <c r="E991" s="1">
        <v>0</v>
      </c>
      <c r="F991" s="1">
        <v>0</v>
      </c>
      <c r="G991" s="2">
        <f t="shared" si="22"/>
        <v>2038508.4734399999</v>
      </c>
      <c r="H991" s="2">
        <f t="shared" si="19"/>
        <v>8.9999988675117493E-2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1067355</v>
      </c>
      <c r="D992" s="1">
        <f>BILANCA!E14</f>
        <v>1067355.52</v>
      </c>
      <c r="E992" s="1">
        <v>0</v>
      </c>
      <c r="F992" s="1">
        <v>0</v>
      </c>
      <c r="G992" s="2">
        <f t="shared" si="22"/>
        <v>28818.594359999999</v>
      </c>
      <c r="H992" s="2">
        <f t="shared" si="19"/>
        <v>0.47999999998137355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34226336</v>
      </c>
      <c r="D993" s="1">
        <f>BILANCA!E15</f>
        <v>34618798.509999998</v>
      </c>
      <c r="E993" s="1">
        <v>0</v>
      </c>
      <c r="F993" s="1">
        <v>0</v>
      </c>
      <c r="G993" s="2">
        <f t="shared" si="22"/>
        <v>1034639.3302</v>
      </c>
      <c r="H993" s="2">
        <f t="shared" si="19"/>
        <v>0.49000000208616257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45700870</v>
      </c>
      <c r="D994" s="1">
        <f>BILANCA!E16</f>
        <v>45902267.189999998</v>
      </c>
      <c r="E994" s="1">
        <v>0</v>
      </c>
      <c r="F994" s="1">
        <v>0</v>
      </c>
      <c r="G994" s="2">
        <f t="shared" si="22"/>
        <v>1512559.4481799998</v>
      </c>
      <c r="H994" s="2">
        <f t="shared" si="19"/>
        <v>0.18999999761581421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24371700</v>
      </c>
      <c r="D995" s="1">
        <f>BILANCA!E17</f>
        <v>24703157.600000001</v>
      </c>
      <c r="E995" s="1">
        <v>0</v>
      </c>
      <c r="F995" s="1">
        <v>0</v>
      </c>
      <c r="G995" s="2">
        <f t="shared" si="22"/>
        <v>885336.18240000005</v>
      </c>
      <c r="H995" s="2">
        <f t="shared" si="19"/>
        <v>0.39999999850988388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19510446</v>
      </c>
      <c r="D996" s="1">
        <f>BILANCA!E18</f>
        <v>21812706.73</v>
      </c>
      <c r="E996" s="1">
        <v>0</v>
      </c>
      <c r="F996" s="1">
        <v>0</v>
      </c>
      <c r="G996" s="2">
        <f t="shared" si="22"/>
        <v>820766.17297999992</v>
      </c>
      <c r="H996" s="2">
        <f t="shared" si="19"/>
        <v>0.26999999955296516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2798143</v>
      </c>
      <c r="D997" s="1">
        <f>BILANCA!E19</f>
        <v>2811043.1200000006</v>
      </c>
      <c r="E997" s="1">
        <v>0</v>
      </c>
      <c r="F997" s="1">
        <v>0</v>
      </c>
      <c r="G997" s="2">
        <f t="shared" si="22"/>
        <v>117883.20936000001</v>
      </c>
      <c r="H997" s="2">
        <f t="shared" si="19"/>
        <v>0.12000000057742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2567204</v>
      </c>
      <c r="D998" s="1">
        <f>BILANCA!E20</f>
        <v>2597355.4300000002</v>
      </c>
      <c r="E998" s="1">
        <v>0</v>
      </c>
      <c r="F998" s="1">
        <v>0</v>
      </c>
      <c r="G998" s="2">
        <f t="shared" si="22"/>
        <v>116428.72289999999</v>
      </c>
      <c r="H998" s="2">
        <f t="shared" si="19"/>
        <v>0.43000000016763806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221663</v>
      </c>
      <c r="D999" s="1">
        <f>BILANCA!E21</f>
        <v>221663.76</v>
      </c>
      <c r="E999" s="1">
        <v>0</v>
      </c>
      <c r="F999" s="1">
        <v>0</v>
      </c>
      <c r="G999" s="2">
        <f t="shared" si="22"/>
        <v>10639.848320000001</v>
      </c>
      <c r="H999" s="2">
        <f t="shared" si="19"/>
        <v>0.23999999999068677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860341</v>
      </c>
      <c r="D1000" s="1">
        <f>BILANCA!E22</f>
        <v>878750.57</v>
      </c>
      <c r="E1000" s="1">
        <v>0</v>
      </c>
      <c r="F1000" s="1">
        <v>0</v>
      </c>
      <c r="G1000" s="2">
        <f t="shared" si="22"/>
        <v>44503.316380000004</v>
      </c>
      <c r="H1000" s="2">
        <f t="shared" si="19"/>
        <v>0.43000000005122274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26236</v>
      </c>
      <c r="D1002" s="1">
        <f>BILANCA!E24</f>
        <v>26236</v>
      </c>
      <c r="E1002" s="1">
        <v>0</v>
      </c>
      <c r="F1002" s="1">
        <v>0</v>
      </c>
      <c r="G1002" s="2">
        <f t="shared" si="22"/>
        <v>1495.452</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844650</v>
      </c>
      <c r="D1003" s="1">
        <f>BILANCA!E25</f>
        <v>844649.65</v>
      </c>
      <c r="E1003" s="1">
        <v>0</v>
      </c>
      <c r="F1003" s="1">
        <v>0</v>
      </c>
      <c r="G1003" s="2">
        <f t="shared" si="22"/>
        <v>50678.986000000004</v>
      </c>
      <c r="H1003" s="2">
        <f t="shared" si="19"/>
        <v>0.34999999997671694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1836021</v>
      </c>
      <c r="D1004" s="1">
        <f>BILANCA!E26</f>
        <v>2038333.31</v>
      </c>
      <c r="E1004" s="1">
        <v>0</v>
      </c>
      <c r="F1004" s="1">
        <v>0</v>
      </c>
      <c r="G1004" s="2">
        <f t="shared" si="22"/>
        <v>124166.44002000001</v>
      </c>
      <c r="H1004" s="2">
        <f t="shared" si="19"/>
        <v>0.31000000005587935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3557972</v>
      </c>
      <c r="D1006" s="1">
        <f>BILANCA!E28</f>
        <v>3795945.6</v>
      </c>
      <c r="E1006" s="1">
        <v>0</v>
      </c>
      <c r="F1006" s="1">
        <v>0</v>
      </c>
      <c r="G1006" s="2">
        <f t="shared" si="22"/>
        <v>256446.8536</v>
      </c>
      <c r="H1006" s="2">
        <f t="shared" si="19"/>
        <v>0.39999999990686774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164650</v>
      </c>
      <c r="D1007" s="1">
        <f>BILANCA!E29</f>
        <v>92062.06</v>
      </c>
      <c r="E1007" s="1">
        <v>0</v>
      </c>
      <c r="F1007" s="1">
        <v>0</v>
      </c>
      <c r="G1007" s="2">
        <f t="shared" si="22"/>
        <v>8370.5788799999991</v>
      </c>
      <c r="H1007" s="2">
        <f t="shared" si="19"/>
        <v>5.9999999997671694E-2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425177</v>
      </c>
      <c r="D1008" s="1">
        <f>BILANCA!E30</f>
        <v>425176.65</v>
      </c>
      <c r="E1008" s="1">
        <v>0</v>
      </c>
      <c r="F1008" s="1">
        <v>0</v>
      </c>
      <c r="G1008" s="2">
        <f t="shared" si="22"/>
        <v>31888.257500000007</v>
      </c>
      <c r="H1008" s="2">
        <f t="shared" si="19"/>
        <v>0.34999999997671694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260527</v>
      </c>
      <c r="D1012" s="1">
        <f>BILANCA!E34</f>
        <v>333114.59000000003</v>
      </c>
      <c r="E1012" s="1">
        <v>0</v>
      </c>
      <c r="F1012" s="1">
        <v>0</v>
      </c>
      <c r="G1012" s="2">
        <f t="shared" si="22"/>
        <v>26875.929220000002</v>
      </c>
      <c r="H1012" s="2">
        <f t="shared" si="19"/>
        <v>0.40999999997438863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3098910</v>
      </c>
      <c r="D1013" s="1">
        <f>BILANCA!E35</f>
        <v>3177783.9599999995</v>
      </c>
      <c r="E1013" s="1">
        <v>0</v>
      </c>
      <c r="F1013" s="1">
        <v>0</v>
      </c>
      <c r="G1013" s="2">
        <f t="shared" si="22"/>
        <v>283634.33759999997</v>
      </c>
      <c r="H1013" s="2">
        <f t="shared" si="19"/>
        <v>4.000000050291419E-2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3098910</v>
      </c>
      <c r="D1014" s="1">
        <f>BILANCA!E36</f>
        <v>3177783.96</v>
      </c>
      <c r="E1014" s="1">
        <v>0</v>
      </c>
      <c r="F1014" s="1">
        <v>0</v>
      </c>
      <c r="G1014" s="2">
        <f t="shared" si="22"/>
        <v>293088.81552</v>
      </c>
      <c r="H1014" s="2">
        <f t="shared" si="19"/>
        <v>4.0000000037252903E-2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110671</v>
      </c>
      <c r="D1015" s="1">
        <f>BILANCA!E37</f>
        <v>120671.46</v>
      </c>
      <c r="E1015" s="1">
        <v>0</v>
      </c>
      <c r="F1015" s="1">
        <v>0</v>
      </c>
      <c r="G1015" s="2">
        <f t="shared" si="22"/>
        <v>11264.445440000001</v>
      </c>
      <c r="H1015" s="2">
        <f t="shared" si="19"/>
        <v>0.46000000000640284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64510</v>
      </c>
      <c r="D1016" s="1">
        <f>BILANCA!E38</f>
        <v>64510.38</v>
      </c>
      <c r="E1016" s="1">
        <v>0</v>
      </c>
      <c r="F1016" s="1">
        <v>0</v>
      </c>
      <c r="G1016" s="2">
        <f t="shared" si="22"/>
        <v>6386.5150800000001</v>
      </c>
      <c r="H1016" s="2">
        <f t="shared" si="19"/>
        <v>0.37999999999738066</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7660</v>
      </c>
      <c r="D1017" s="1">
        <f>BILANCA!E39</f>
        <v>7660.38</v>
      </c>
      <c r="E1017" s="1">
        <v>0</v>
      </c>
      <c r="F1017" s="1">
        <v>0</v>
      </c>
      <c r="G1017" s="2">
        <f t="shared" si="22"/>
        <v>781.34583999999995</v>
      </c>
      <c r="H1017" s="2">
        <f t="shared" si="19"/>
        <v>0.38000000000010914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182841</v>
      </c>
      <c r="D1018" s="1">
        <f>BILANCA!E40</f>
        <v>192842.22</v>
      </c>
      <c r="E1018" s="1">
        <v>0</v>
      </c>
      <c r="F1018" s="1">
        <v>0</v>
      </c>
      <c r="G1018" s="2">
        <f t="shared" si="22"/>
        <v>19898.3904</v>
      </c>
      <c r="H1018" s="2">
        <f t="shared" si="19"/>
        <v>0.22000000000116415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522737</v>
      </c>
      <c r="D1023" s="1">
        <f>BILANCA!E45</f>
        <v>491889.56000000006</v>
      </c>
      <c r="E1023" s="1">
        <v>0</v>
      </c>
      <c r="F1023" s="1">
        <v>0</v>
      </c>
      <c r="G1023" s="2">
        <f t="shared" si="22"/>
        <v>60260.644800000009</v>
      </c>
      <c r="H1023" s="2">
        <f t="shared" si="19"/>
        <v>0.43999999994412065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374092</v>
      </c>
      <c r="D1025" s="1">
        <f>BILANCA!E47</f>
        <v>381542.04</v>
      </c>
      <c r="E1025" s="1">
        <v>0</v>
      </c>
      <c r="F1025" s="1">
        <v>0</v>
      </c>
      <c r="G1025" s="2">
        <f t="shared" si="22"/>
        <v>47761.395360000002</v>
      </c>
      <c r="H1025" s="2">
        <f t="shared" si="19"/>
        <v>3.9999999979045242E-2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4800</v>
      </c>
      <c r="D1026" s="1">
        <f>BILANCA!E48</f>
        <v>4800</v>
      </c>
      <c r="E1026" s="1">
        <v>0</v>
      </c>
      <c r="F1026" s="1">
        <v>0</v>
      </c>
      <c r="G1026" s="2">
        <f t="shared" si="22"/>
        <v>619.19999999999993</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2283993</v>
      </c>
      <c r="D1027" s="1">
        <f>BILANCA!E49</f>
        <v>2283992.9</v>
      </c>
      <c r="E1027" s="1">
        <v>0</v>
      </c>
      <c r="F1027" s="1">
        <v>0</v>
      </c>
      <c r="G1027" s="2">
        <f t="shared" si="22"/>
        <v>301487.06719999999</v>
      </c>
      <c r="H1027" s="2">
        <f t="shared" si="19"/>
        <v>0.10000000009313226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2140148</v>
      </c>
      <c r="D1028" s="1">
        <f>BILANCA!E50</f>
        <v>2178445.38</v>
      </c>
      <c r="E1028" s="1">
        <v>0</v>
      </c>
      <c r="F1028" s="1">
        <v>0</v>
      </c>
      <c r="G1028" s="2">
        <f t="shared" si="22"/>
        <v>292366.74419999996</v>
      </c>
      <c r="H1028" s="2">
        <f t="shared" si="19"/>
        <v>0.37999999988824129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1278.6500000000001</v>
      </c>
      <c r="E1031" s="1">
        <v>0</v>
      </c>
      <c r="F1031" s="1">
        <v>0</v>
      </c>
      <c r="G1031" s="2">
        <f t="shared" si="22"/>
        <v>122.75040000000001</v>
      </c>
      <c r="H1031" s="2">
        <f t="shared" si="19"/>
        <v>0.34999999999990905</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2116183</v>
      </c>
      <c r="D1032" s="1">
        <f>BILANCA!E54</f>
        <v>2256438.83</v>
      </c>
      <c r="E1032" s="1">
        <v>0</v>
      </c>
      <c r="F1032" s="1">
        <v>0</v>
      </c>
      <c r="G1032" s="2">
        <f t="shared" si="22"/>
        <v>324823.97233999998</v>
      </c>
      <c r="H1032" s="2">
        <f t="shared" si="19"/>
        <v>0.16999999992549419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2116183</v>
      </c>
      <c r="D1033" s="1">
        <f>BILANCA!E55</f>
        <v>2257717.48</v>
      </c>
      <c r="E1033" s="1">
        <v>0</v>
      </c>
      <c r="F1033" s="1">
        <v>0</v>
      </c>
      <c r="G1033" s="2">
        <f t="shared" si="22"/>
        <v>331580.89800000004</v>
      </c>
      <c r="H1033" s="2">
        <f t="shared" si="19"/>
        <v>0.47999999998137355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978404</v>
      </c>
      <c r="D1034" s="1">
        <f>BILANCA!E56</f>
        <v>2401797.98</v>
      </c>
      <c r="E1034" s="1">
        <v>0</v>
      </c>
      <c r="F1034" s="1">
        <v>0</v>
      </c>
      <c r="G1034" s="2">
        <f t="shared" si="22"/>
        <v>294881.99796000001</v>
      </c>
      <c r="H1034" s="2">
        <f t="shared" si="19"/>
        <v>2.0000000018626451E-2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978404</v>
      </c>
      <c r="D1035" s="1">
        <f>BILANCA!E57</f>
        <v>2401797.98</v>
      </c>
      <c r="E1035" s="1">
        <v>0</v>
      </c>
      <c r="F1035" s="1">
        <v>0</v>
      </c>
      <c r="G1035" s="2">
        <f t="shared" si="22"/>
        <v>300663.99791999999</v>
      </c>
      <c r="H1035" s="2">
        <f t="shared" si="19"/>
        <v>2.0000000018626451E-2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87200</v>
      </c>
      <c r="D1041" s="1">
        <f>BILANCA!E63</f>
        <v>87200</v>
      </c>
      <c r="E1041" s="1">
        <v>0</v>
      </c>
      <c r="F1041" s="1">
        <v>0</v>
      </c>
      <c r="G1041" s="2">
        <f t="shared" si="22"/>
        <v>15172.800000000001</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87200</v>
      </c>
      <c r="D1042" s="1">
        <f>BILANCA!E64</f>
        <v>87200</v>
      </c>
      <c r="E1042" s="1">
        <v>0</v>
      </c>
      <c r="F1042" s="1">
        <v>0</v>
      </c>
      <c r="G1042" s="2">
        <f t="shared" si="22"/>
        <v>15434.400000000001</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18802453</v>
      </c>
      <c r="D1046" s="1">
        <f>BILANCA!E68</f>
        <v>15922474.41</v>
      </c>
      <c r="E1046" s="1">
        <v>0</v>
      </c>
      <c r="F1046" s="1">
        <v>0</v>
      </c>
      <c r="G1046" s="2">
        <f t="shared" si="22"/>
        <v>3190786.3146600001</v>
      </c>
      <c r="H1046" s="2">
        <f t="shared" si="19"/>
        <v>0.41000000014901161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7304860</v>
      </c>
      <c r="D1047" s="1">
        <f>BILANCA!E69</f>
        <v>4366511.46</v>
      </c>
      <c r="E1047" s="1">
        <v>0</v>
      </c>
      <c r="F1047" s="1">
        <v>0</v>
      </c>
      <c r="G1047" s="2">
        <f t="shared" si="22"/>
        <v>1026424.50688</v>
      </c>
      <c r="H1047" s="2">
        <f t="shared" si="19"/>
        <v>0.4599999999627471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7304860</v>
      </c>
      <c r="D1048" s="1">
        <f>BILANCA!E70</f>
        <v>4366511.46</v>
      </c>
      <c r="E1048" s="1">
        <v>0</v>
      </c>
      <c r="F1048" s="1">
        <v>0</v>
      </c>
      <c r="G1048" s="2">
        <f t="shared" si="22"/>
        <v>1042462.3898</v>
      </c>
      <c r="H1048" s="2">
        <f t="shared" si="19"/>
        <v>0.4599999999627471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7304860</v>
      </c>
      <c r="D1050" s="1">
        <f>BILANCA!E72</f>
        <v>4366511.46</v>
      </c>
      <c r="E1050" s="1">
        <v>0</v>
      </c>
      <c r="F1050" s="1">
        <v>0</v>
      </c>
      <c r="G1050" s="2">
        <f t="shared" si="22"/>
        <v>1074538.15564</v>
      </c>
      <c r="H1050" s="2">
        <f t="shared" si="19"/>
        <v>0.4599999999627471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3251</v>
      </c>
      <c r="D1056" s="1">
        <f>BILANCA!E78</f>
        <v>19547.04</v>
      </c>
      <c r="E1056" s="1">
        <v>0</v>
      </c>
      <c r="F1056" s="1">
        <v>0</v>
      </c>
      <c r="G1056" s="2">
        <f t="shared" si="22"/>
        <v>3091.1908399999998</v>
      </c>
      <c r="H1056" s="2">
        <f t="shared" si="19"/>
        <v>4.0000000000873115E-2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3251</v>
      </c>
      <c r="D1064" s="1">
        <f>BILANCA!E86</f>
        <v>19547.04</v>
      </c>
      <c r="E1064" s="1">
        <v>0</v>
      </c>
      <c r="F1064" s="1">
        <v>0</v>
      </c>
      <c r="G1064" s="2">
        <f t="shared" si="22"/>
        <v>3429.9514800000002</v>
      </c>
      <c r="H1064" s="2">
        <f t="shared" si="19"/>
        <v>4.0000000000873115E-2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10540020</v>
      </c>
      <c r="D1112" s="1">
        <f>BILANCA!E134</f>
        <v>10540020</v>
      </c>
      <c r="E1112" s="1">
        <v>0</v>
      </c>
      <c r="F1112" s="1">
        <v>0</v>
      </c>
      <c r="G1112" s="2">
        <f t="shared" si="22"/>
        <v>4078987.74</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10540020</v>
      </c>
      <c r="D1113" s="1">
        <f>BILANCA!E135</f>
        <v>10540020</v>
      </c>
      <c r="E1113" s="1">
        <v>0</v>
      </c>
      <c r="F1113" s="1">
        <v>0</v>
      </c>
      <c r="G1113" s="2">
        <f t="shared" si="22"/>
        <v>4110607.8000000003</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10540020</v>
      </c>
      <c r="D1117" s="1">
        <f>BILANCA!E139</f>
        <v>10540020</v>
      </c>
      <c r="E1117" s="1">
        <v>0</v>
      </c>
      <c r="F1117" s="1">
        <v>0</v>
      </c>
      <c r="G1117" s="2">
        <f t="shared" si="22"/>
        <v>4237088.040000001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950759</v>
      </c>
      <c r="D1124" s="1">
        <f>BILANCA!E146</f>
        <v>993006.22</v>
      </c>
      <c r="E1124" s="1">
        <v>0</v>
      </c>
      <c r="F1124" s="1">
        <v>0</v>
      </c>
      <c r="G1124" s="2">
        <f t="shared" si="22"/>
        <v>414084.77304</v>
      </c>
      <c r="H1124" s="2">
        <f t="shared" si="23"/>
        <v>0.21999999997206032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197517</v>
      </c>
      <c r="D1125" s="1">
        <f>BILANCA!E147</f>
        <v>149610.97</v>
      </c>
      <c r="E1125" s="1">
        <v>0</v>
      </c>
      <c r="F1125" s="1">
        <v>0</v>
      </c>
      <c r="G1125" s="2">
        <f t="shared" si="22"/>
        <v>70536.929479999992</v>
      </c>
      <c r="H1125" s="2">
        <f t="shared" si="23"/>
        <v>2.9999999998835847E-2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130436</v>
      </c>
      <c r="D1136" s="1">
        <f>BILANCA!E158</f>
        <v>135936.21</v>
      </c>
      <c r="E1136" s="1">
        <v>0</v>
      </c>
      <c r="F1136" s="1">
        <v>0</v>
      </c>
      <c r="G1136" s="2">
        <f t="shared" si="22"/>
        <v>61553.188259999995</v>
      </c>
      <c r="H1136" s="2">
        <f t="shared" si="23"/>
        <v>0.20999999999185093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989839</v>
      </c>
      <c r="D1137" s="1">
        <f>BILANCA!E159</f>
        <v>1097003.7</v>
      </c>
      <c r="E1137" s="1">
        <v>0</v>
      </c>
      <c r="F1137" s="1">
        <v>0</v>
      </c>
      <c r="G1137" s="2">
        <f t="shared" si="22"/>
        <v>490312.3456</v>
      </c>
      <c r="H1137" s="2">
        <f t="shared" si="23"/>
        <v>0.30000000004656613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122114</v>
      </c>
      <c r="D1138" s="1">
        <f>BILANCA!E160</f>
        <v>29750.55</v>
      </c>
      <c r="E1138" s="1">
        <v>0</v>
      </c>
      <c r="F1138" s="1">
        <v>0</v>
      </c>
      <c r="G1138" s="2">
        <f t="shared" si="22"/>
        <v>28150.340499999998</v>
      </c>
      <c r="H1138" s="2">
        <f t="shared" si="23"/>
        <v>0.4500000000007276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7009</v>
      </c>
      <c r="D1140" s="1">
        <f>BILANCA!E162</f>
        <v>6709.31</v>
      </c>
      <c r="E1140" s="1">
        <v>0</v>
      </c>
      <c r="F1140" s="1">
        <v>0</v>
      </c>
      <c r="G1140" s="2">
        <f t="shared" si="22"/>
        <v>3207.13634</v>
      </c>
      <c r="H1140" s="2">
        <f t="shared" si="23"/>
        <v>0.31000000000040018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496156</v>
      </c>
      <c r="D1141" s="1">
        <f>BILANCA!E163</f>
        <v>426004.52</v>
      </c>
      <c r="E1141" s="1">
        <v>0</v>
      </c>
      <c r="F1141" s="1">
        <v>0</v>
      </c>
      <c r="G1141" s="2">
        <f t="shared" si="22"/>
        <v>213010.07631999999</v>
      </c>
      <c r="H1141" s="2">
        <f t="shared" si="23"/>
        <v>0.47999999998137355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3563</v>
      </c>
      <c r="D1142" s="1">
        <f>BILANCA!E164</f>
        <v>3389.69</v>
      </c>
      <c r="E1142" s="1">
        <v>0</v>
      </c>
      <c r="F1142" s="1">
        <v>0</v>
      </c>
      <c r="G1142" s="2">
        <f t="shared" si="22"/>
        <v>1644.4384200000002</v>
      </c>
      <c r="H1142" s="2">
        <f t="shared" si="23"/>
        <v>0.30999999999994543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3563</v>
      </c>
      <c r="D1144" s="1">
        <f>BILANCA!E166</f>
        <v>3389.69</v>
      </c>
      <c r="E1144" s="1">
        <v>0</v>
      </c>
      <c r="F1144" s="1">
        <v>0</v>
      </c>
      <c r="G1144" s="2">
        <f t="shared" si="22"/>
        <v>1665.12318</v>
      </c>
      <c r="H1144" s="2">
        <f t="shared" si="23"/>
        <v>0.30999999999994543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120549083</v>
      </c>
      <c r="D1152" s="1">
        <f>BILANCA!E175</f>
        <v>116587622.41999999</v>
      </c>
      <c r="E1152" s="1">
        <v>0</v>
      </c>
      <c r="F1152" s="1">
        <v>0</v>
      </c>
      <c r="G1152" s="2">
        <f t="shared" si="22"/>
        <v>59779411.404959999</v>
      </c>
      <c r="H1152" s="2">
        <f t="shared" si="23"/>
        <v>0.41999998688697815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10893188</v>
      </c>
      <c r="D1153" s="1">
        <f>BILANCA!E176</f>
        <v>7440841.7400000002</v>
      </c>
      <c r="E1153" s="1">
        <v>0</v>
      </c>
      <c r="F1153" s="1">
        <v>0</v>
      </c>
      <c r="G1153" s="2">
        <f t="shared" si="22"/>
        <v>4381728.1516000004</v>
      </c>
      <c r="H1153" s="2">
        <f t="shared" si="23"/>
        <v>0.25999999977648258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1488077</v>
      </c>
      <c r="D1154" s="1">
        <f>BILANCA!E177</f>
        <v>850240.27</v>
      </c>
      <c r="E1154" s="1">
        <v>0</v>
      </c>
      <c r="F1154" s="1">
        <v>0</v>
      </c>
      <c r="G1154" s="2">
        <f t="shared" si="22"/>
        <v>545243.33934000006</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411012</v>
      </c>
      <c r="D1155" s="1">
        <f>BILANCA!E178</f>
        <v>313768.81</v>
      </c>
      <c r="E1155" s="1">
        <v>0</v>
      </c>
      <c r="F1155" s="1">
        <v>0</v>
      </c>
      <c r="G1155" s="2">
        <f t="shared" si="22"/>
        <v>178630.53463999997</v>
      </c>
      <c r="H1155" s="2">
        <f t="shared" si="23"/>
        <v>0.19000000000232831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920738</v>
      </c>
      <c r="D1156" s="1">
        <f>BILANCA!E179</f>
        <v>348616.29</v>
      </c>
      <c r="E1156" s="1">
        <v>0</v>
      </c>
      <c r="F1156" s="1">
        <v>0</v>
      </c>
      <c r="G1156" s="2">
        <f t="shared" si="22"/>
        <v>279908.91034</v>
      </c>
      <c r="H1156" s="2">
        <f t="shared" si="23"/>
        <v>0.28999999997904524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3356</v>
      </c>
      <c r="D1157" s="1">
        <f>BILANCA!E180</f>
        <v>13892.130000000001</v>
      </c>
      <c r="E1157" s="1">
        <v>0</v>
      </c>
      <c r="F1157" s="1">
        <v>0</v>
      </c>
      <c r="G1157" s="2">
        <f t="shared" si="22"/>
        <v>5418.40524</v>
      </c>
      <c r="H1157" s="2">
        <f t="shared" si="23"/>
        <v>0.13000000000101863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10394.76</v>
      </c>
      <c r="E1159" s="1">
        <v>0</v>
      </c>
      <c r="F1159" s="1">
        <v>0</v>
      </c>
      <c r="G1159" s="2">
        <f t="shared" si="22"/>
        <v>3658.95552</v>
      </c>
      <c r="H1159" s="2">
        <f t="shared" si="23"/>
        <v>0.23999999999978172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3356</v>
      </c>
      <c r="D1160" s="1">
        <f>BILANCA!E183</f>
        <v>3497.37</v>
      </c>
      <c r="E1160" s="1">
        <v>0</v>
      </c>
      <c r="F1160" s="1">
        <v>0</v>
      </c>
      <c r="G1160" s="2">
        <f t="shared" si="22"/>
        <v>1832.0809799999997</v>
      </c>
      <c r="H1160" s="2">
        <f t="shared" si="23"/>
        <v>0.36999999999989086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3920</v>
      </c>
      <c r="D1161" s="1">
        <f>BILANCA!E184</f>
        <v>4100</v>
      </c>
      <c r="E1161" s="1">
        <v>0</v>
      </c>
      <c r="F1161" s="1">
        <v>0</v>
      </c>
      <c r="G1161" s="2">
        <f t="shared" si="22"/>
        <v>2157.3599999999997</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55144</v>
      </c>
      <c r="D1163" s="1">
        <f>BILANCA!E186</f>
        <v>91448.37</v>
      </c>
      <c r="E1163" s="1">
        <v>0</v>
      </c>
      <c r="F1163" s="1">
        <v>0</v>
      </c>
      <c r="G1163" s="2">
        <f t="shared" si="22"/>
        <v>42847.333199999994</v>
      </c>
      <c r="H1163" s="2">
        <f t="shared" si="23"/>
        <v>0.36999999999534339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8336</v>
      </c>
      <c r="D1164" s="1">
        <f>BILANCA!E187</f>
        <v>0</v>
      </c>
      <c r="E1164" s="1">
        <v>0</v>
      </c>
      <c r="F1164" s="1">
        <v>0</v>
      </c>
      <c r="G1164" s="2">
        <f t="shared" si="22"/>
        <v>1508.816</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85571</v>
      </c>
      <c r="D1165" s="1">
        <f>BILANCA!E188</f>
        <v>78414.67</v>
      </c>
      <c r="E1165" s="1">
        <v>0</v>
      </c>
      <c r="F1165" s="1">
        <v>0</v>
      </c>
      <c r="G1165" s="2">
        <f t="shared" si="22"/>
        <v>44116.861879999997</v>
      </c>
      <c r="H1165" s="2">
        <f t="shared" si="23"/>
        <v>0.33000000000174623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965119</v>
      </c>
      <c r="D1166" s="1">
        <f>BILANCA!E189</f>
        <v>103339.65</v>
      </c>
      <c r="E1166" s="1">
        <v>0</v>
      </c>
      <c r="F1166" s="1">
        <v>0</v>
      </c>
      <c r="G1166" s="2">
        <f t="shared" si="22"/>
        <v>214439.0889</v>
      </c>
      <c r="H1166" s="2">
        <f t="shared" si="23"/>
        <v>0.35000000000582077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8439992</v>
      </c>
      <c r="D1183" s="1">
        <f>BILANCA!E206</f>
        <v>6487261.8200000003</v>
      </c>
      <c r="E1183" s="1">
        <v>0</v>
      </c>
      <c r="F1183" s="1">
        <v>0</v>
      </c>
      <c r="G1183" s="2">
        <f t="shared" si="22"/>
        <v>4282903.1280000005</v>
      </c>
      <c r="H1183" s="2">
        <f t="shared" si="23"/>
        <v>0.17999999970197678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8439992</v>
      </c>
      <c r="D1184" s="1">
        <f>BILANCA!E207</f>
        <v>6487261.8200000003</v>
      </c>
      <c r="E1184" s="1">
        <v>0</v>
      </c>
      <c r="F1184" s="1">
        <v>0</v>
      </c>
      <c r="G1184" s="2">
        <f t="shared" si="22"/>
        <v>4304317.6436400004</v>
      </c>
      <c r="H1184" s="2">
        <f t="shared" si="23"/>
        <v>0.17999999970197678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7628709</v>
      </c>
      <c r="D1185" s="1">
        <f>BILANCA!E208</f>
        <v>6107803.5</v>
      </c>
      <c r="E1185" s="1">
        <v>0</v>
      </c>
      <c r="F1185" s="1">
        <v>0</v>
      </c>
      <c r="G1185" s="2">
        <f t="shared" si="22"/>
        <v>4008551.8320000004</v>
      </c>
      <c r="H1185" s="2">
        <f t="shared" si="23"/>
        <v>0.5</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811283</v>
      </c>
      <c r="D1194" s="1">
        <f>BILANCA!E217</f>
        <v>379458.32</v>
      </c>
      <c r="E1194" s="1">
        <v>0</v>
      </c>
      <c r="F1194" s="1">
        <v>0</v>
      </c>
      <c r="G1194" s="2">
        <f t="shared" si="22"/>
        <v>331312.12404000002</v>
      </c>
      <c r="H1194" s="2">
        <f t="shared" si="23"/>
        <v>0.32000000000698492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109655895</v>
      </c>
      <c r="D1214" s="1">
        <f>BILANCA!E237</f>
        <v>109146780.67999999</v>
      </c>
      <c r="E1214" s="1">
        <v>0</v>
      </c>
      <c r="F1214" s="1">
        <v>0</v>
      </c>
      <c r="G1214" s="2">
        <f t="shared" si="22"/>
        <v>75756324.419159994</v>
      </c>
      <c r="H1214" s="2">
        <f t="shared" si="23"/>
        <v>0.32000000774860382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103920538</v>
      </c>
      <c r="D1215" s="1">
        <f>BILANCA!E238</f>
        <v>105266384.36</v>
      </c>
      <c r="E1215" s="1">
        <v>0</v>
      </c>
      <c r="F1215" s="1">
        <v>0</v>
      </c>
      <c r="G1215" s="2">
        <f t="shared" si="22"/>
        <v>72953167.159040004</v>
      </c>
      <c r="H1215" s="2">
        <f t="shared" si="23"/>
        <v>0.35999999940395355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112360530</v>
      </c>
      <c r="D1216" s="1">
        <f>BILANCA!E239</f>
        <v>111175565.48</v>
      </c>
      <c r="E1216" s="1">
        <v>0</v>
      </c>
      <c r="F1216" s="1">
        <v>0</v>
      </c>
      <c r="G1216" s="2">
        <f t="shared" si="22"/>
        <v>77987817.003680006</v>
      </c>
      <c r="H1216" s="2">
        <f t="shared" si="23"/>
        <v>0.48000000417232513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98584153</v>
      </c>
      <c r="D1217" s="1">
        <f>BILANCA!E240</f>
        <v>97300042.260000005</v>
      </c>
      <c r="E1217" s="1">
        <v>0</v>
      </c>
      <c r="F1217" s="1">
        <v>0</v>
      </c>
      <c r="G1217" s="2">
        <f t="shared" si="22"/>
        <v>68605111.579679996</v>
      </c>
      <c r="H1217" s="2">
        <f t="shared" si="23"/>
        <v>0.26000000536441803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13776377</v>
      </c>
      <c r="D1218" s="1">
        <f>BILANCA!E241</f>
        <v>13875523.220000001</v>
      </c>
      <c r="E1218" s="1">
        <v>0</v>
      </c>
      <c r="F1218" s="1">
        <v>0</v>
      </c>
      <c r="G1218" s="2">
        <f t="shared" si="22"/>
        <v>9758944.5084000006</v>
      </c>
      <c r="H1218" s="2">
        <f t="shared" si="23"/>
        <v>0.22000000067055225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8439992</v>
      </c>
      <c r="D1219" s="1">
        <f>BILANCA!E242</f>
        <v>5909181.1200000001</v>
      </c>
      <c r="E1219" s="1">
        <v>0</v>
      </c>
      <c r="F1219" s="1">
        <v>0</v>
      </c>
      <c r="G1219" s="2">
        <f t="shared" si="22"/>
        <v>4780971.6006399998</v>
      </c>
      <c r="H1219" s="2">
        <f t="shared" si="23"/>
        <v>0.12000000011175871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8439992</v>
      </c>
      <c r="D1220" s="1">
        <f>BILANCA!E243</f>
        <v>5909181.1200000001</v>
      </c>
      <c r="E1220" s="1">
        <v>0</v>
      </c>
      <c r="F1220" s="1">
        <v>0</v>
      </c>
      <c r="G1220" s="2">
        <f t="shared" si="22"/>
        <v>4801229.9548799992</v>
      </c>
      <c r="H1220" s="2">
        <f t="shared" si="23"/>
        <v>0.12000000011175871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4905832</v>
      </c>
      <c r="D1222" s="1">
        <f>BILANCA!E245</f>
        <v>3036926.4399999995</v>
      </c>
      <c r="E1222" s="1">
        <v>0</v>
      </c>
      <c r="F1222" s="1">
        <v>0</v>
      </c>
      <c r="G1222" s="2">
        <f t="shared" si="22"/>
        <v>2624144.6863199994</v>
      </c>
      <c r="H1222" s="2">
        <f t="shared" si="23"/>
        <v>0.43999999947845936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23154566</v>
      </c>
      <c r="D1223" s="1">
        <f>BILANCA!E246</f>
        <v>17415004.559999999</v>
      </c>
      <c r="E1223" s="1">
        <v>0</v>
      </c>
      <c r="F1223" s="1">
        <v>0</v>
      </c>
      <c r="G1223" s="2">
        <f t="shared" si="22"/>
        <v>13916298.0288</v>
      </c>
      <c r="H1223" s="2">
        <f t="shared" si="23"/>
        <v>0.44000000134110451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14714574</v>
      </c>
      <c r="D1224" s="1">
        <f>BILANCA!E247</f>
        <v>17415004.559999999</v>
      </c>
      <c r="E1224" s="1">
        <v>0</v>
      </c>
      <c r="F1224" s="1">
        <v>0</v>
      </c>
      <c r="G1224" s="2">
        <f t="shared" si="22"/>
        <v>11940244.531919997</v>
      </c>
      <c r="H1224" s="2">
        <f t="shared" si="23"/>
        <v>0.44000000134110451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8439992</v>
      </c>
      <c r="D1226" s="1">
        <f>BILANCA!E249</f>
        <v>0</v>
      </c>
      <c r="E1226" s="1">
        <v>0</v>
      </c>
      <c r="F1226" s="1">
        <v>0</v>
      </c>
      <c r="G1226" s="2">
        <f t="shared" si="22"/>
        <v>2050918.0559999999</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18248734</v>
      </c>
      <c r="D1227" s="1">
        <f>BILANCA!E250</f>
        <v>14378078.119999999</v>
      </c>
      <c r="E1227" s="1">
        <v>0</v>
      </c>
      <c r="F1227" s="1">
        <v>0</v>
      </c>
      <c r="G1227" s="2">
        <f t="shared" si="22"/>
        <v>11469193.218559999</v>
      </c>
      <c r="H1227" s="2">
        <f t="shared" si="23"/>
        <v>0.11999999918043613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18248734</v>
      </c>
      <c r="D1229" s="1">
        <f>BILANCA!E252</f>
        <v>14378078.119999999</v>
      </c>
      <c r="E1229" s="1">
        <v>0</v>
      </c>
      <c r="F1229" s="1">
        <v>0</v>
      </c>
      <c r="G1229" s="2">
        <f t="shared" si="22"/>
        <v>11563202.99904</v>
      </c>
      <c r="H1229" s="2">
        <f t="shared" si="23"/>
        <v>0.11999999918043613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826654</v>
      </c>
      <c r="D1232" s="1">
        <f>BILANCA!E255</f>
        <v>842204.57</v>
      </c>
      <c r="E1232" s="1">
        <v>0</v>
      </c>
      <c r="F1232" s="1">
        <v>0</v>
      </c>
      <c r="G1232" s="2">
        <f t="shared" si="22"/>
        <v>625254.72185999993</v>
      </c>
      <c r="H1232" s="2">
        <f t="shared" si="23"/>
        <v>0.43000000005122274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2871</v>
      </c>
      <c r="D1233" s="1">
        <f>BILANCA!E256</f>
        <v>1265.31</v>
      </c>
      <c r="E1233" s="1">
        <v>0</v>
      </c>
      <c r="F1233" s="1">
        <v>0</v>
      </c>
      <c r="G1233" s="2">
        <f t="shared" si="22"/>
        <v>1350.405</v>
      </c>
      <c r="H1233" s="2">
        <f t="shared" si="23"/>
        <v>0.30999999999994543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22186497</v>
      </c>
      <c r="D1236" s="1">
        <f>BILANCA!E259</f>
        <v>22238141.07</v>
      </c>
      <c r="E1236" s="1">
        <v>0</v>
      </c>
      <c r="F1236" s="1">
        <v>0</v>
      </c>
      <c r="G1236" s="2">
        <f t="shared" si="22"/>
        <v>16865683.122419998</v>
      </c>
      <c r="H1236" s="2">
        <f t="shared" si="23"/>
        <v>7.0000000298023224E-2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22186497</v>
      </c>
      <c r="D1237" s="1">
        <f>BILANCA!E260</f>
        <v>22238141.07</v>
      </c>
      <c r="E1237" s="1">
        <v>0</v>
      </c>
      <c r="F1237" s="1">
        <v>0</v>
      </c>
      <c r="G1237" s="2">
        <f t="shared" si="22"/>
        <v>16932345.901560001</v>
      </c>
      <c r="H1237" s="2">
        <f t="shared" si="23"/>
        <v>7.0000000298023224E-2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1416355</v>
      </c>
      <c r="D1240" s="1">
        <f>BILANCA!E264</f>
        <v>1327439.1200000001</v>
      </c>
      <c r="E1240" s="1">
        <v>0</v>
      </c>
      <c r="F1240" s="1">
        <v>0</v>
      </c>
      <c r="G1240" s="2">
        <f t="shared" si="22"/>
        <v>1046306.9426800001</v>
      </c>
      <c r="H1240" s="2">
        <f t="shared" si="23"/>
        <v>0.12000000011175871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30560</v>
      </c>
      <c r="D1241" s="1">
        <f>BILANCA!E265</f>
        <v>91571.62</v>
      </c>
      <c r="E1241" s="1">
        <v>0</v>
      </c>
      <c r="F1241" s="1">
        <v>0</v>
      </c>
      <c r="G1241" s="2">
        <f t="shared" si="22"/>
        <v>55135.435920000004</v>
      </c>
      <c r="H1241" s="2">
        <f t="shared" si="23"/>
        <v>0.38000000000465661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3563</v>
      </c>
      <c r="D1242" s="1">
        <f>BILANCA!E266</f>
        <v>3389.69</v>
      </c>
      <c r="E1242" s="1">
        <v>0</v>
      </c>
      <c r="F1242" s="1">
        <v>0</v>
      </c>
      <c r="G1242" s="2">
        <f t="shared" ref="G1242:G1479" si="24">B1242/1000*C1242+B1242/500*D1242</f>
        <v>2678.6764199999998</v>
      </c>
      <c r="H1242" s="2">
        <f t="shared" si="23"/>
        <v>0.30999999999994543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181641</v>
      </c>
      <c r="D1263" s="1">
        <f>BILANCA!E287</f>
        <v>158350.51999999999</v>
      </c>
      <c r="E1263" s="1">
        <v>0</v>
      </c>
      <c r="F1263" s="1">
        <v>0</v>
      </c>
      <c r="G1263" s="2">
        <f t="shared" si="24"/>
        <v>139535.77120000002</v>
      </c>
      <c r="H1263" s="2">
        <f t="shared" si="23"/>
        <v>0.48000000001047738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1306436</v>
      </c>
      <c r="D1264" s="1">
        <f>BILANCA!E288</f>
        <v>691889.75</v>
      </c>
      <c r="E1264" s="1">
        <v>0</v>
      </c>
      <c r="F1264" s="1">
        <v>0</v>
      </c>
      <c r="G1264" s="2">
        <f t="shared" si="24"/>
        <v>755950.55550000002</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840944</v>
      </c>
      <c r="D1265" s="1">
        <f>BILANCA!E289</f>
        <v>0</v>
      </c>
      <c r="E1265" s="1">
        <v>0</v>
      </c>
      <c r="F1265" s="1">
        <v>0</v>
      </c>
      <c r="G1265" s="2">
        <f t="shared" si="24"/>
        <v>237146.20799999998</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124175</v>
      </c>
      <c r="D1266" s="1">
        <f>BILANCA!E290</f>
        <v>103339.65</v>
      </c>
      <c r="E1266" s="1">
        <v>0</v>
      </c>
      <c r="F1266" s="1">
        <v>0</v>
      </c>
      <c r="G1266" s="2">
        <f t="shared" si="24"/>
        <v>93631.766899999988</v>
      </c>
      <c r="H1266" s="2">
        <f t="shared" si="23"/>
        <v>0.35000000000582077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8439992</v>
      </c>
      <c r="D1270" s="1">
        <f>BILANCA!E294</f>
        <v>6487261.8200000003</v>
      </c>
      <c r="E1270" s="1">
        <v>0</v>
      </c>
      <c r="F1270" s="1">
        <v>0</v>
      </c>
      <c r="G1270" s="2">
        <f t="shared" si="24"/>
        <v>6145965.9886799995</v>
      </c>
      <c r="H1270" s="2">
        <f t="shared" si="23"/>
        <v>0.17999999970197678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589.96</v>
      </c>
      <c r="E1272" s="1">
        <v>0</v>
      </c>
      <c r="F1272" s="1">
        <v>0</v>
      </c>
      <c r="G1272" s="2">
        <f t="shared" si="24"/>
        <v>340.99687999999998</v>
      </c>
      <c r="H1272" s="2">
        <f t="shared" si="23"/>
        <v>3.999999999996362E-2</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94062.8</v>
      </c>
      <c r="E1273" s="1">
        <v>0</v>
      </c>
      <c r="F1273" s="1">
        <v>0</v>
      </c>
      <c r="G1273" s="2">
        <f t="shared" si="24"/>
        <v>54556.423999999999</v>
      </c>
      <c r="H1273" s="2">
        <f t="shared" si="23"/>
        <v>0.19999999999708962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36278.019999999997</v>
      </c>
      <c r="E1274" s="1">
        <v>0</v>
      </c>
      <c r="F1274" s="1">
        <v>0</v>
      </c>
      <c r="G1274" s="2">
        <f t="shared" si="24"/>
        <v>21113.807639999995</v>
      </c>
      <c r="H1274" s="2">
        <f t="shared" si="23"/>
        <v>1.9999999996798579E-2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27115.19</v>
      </c>
      <c r="E1275" s="1">
        <v>0</v>
      </c>
      <c r="F1275" s="1">
        <v>0</v>
      </c>
      <c r="G1275" s="2">
        <f t="shared" si="24"/>
        <v>15835.270959999998</v>
      </c>
      <c r="H1275" s="2">
        <f t="shared" si="23"/>
        <v>0.18999999999869033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5783958</v>
      </c>
      <c r="D1299" s="6">
        <f>'RAS-funkcijski'!E5</f>
        <v>5507329.1100000003</v>
      </c>
      <c r="E1299" s="6">
        <v>0</v>
      </c>
      <c r="F1299" s="6">
        <v>0</v>
      </c>
      <c r="G1299" s="7">
        <f t="shared" si="24"/>
        <v>16798.616220000004</v>
      </c>
      <c r="H1299" s="7">
        <f t="shared" si="23"/>
        <v>0.11000000033527613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1415777</v>
      </c>
      <c r="D1300" s="1">
        <f>'RAS-funkcijski'!E6</f>
        <v>1565181.07</v>
      </c>
      <c r="E1300" s="1">
        <v>0</v>
      </c>
      <c r="F1300" s="1">
        <v>0</v>
      </c>
      <c r="G1300" s="2">
        <f t="shared" si="24"/>
        <v>9092.2782800000004</v>
      </c>
      <c r="H1300" s="2">
        <f t="shared" si="23"/>
        <v>7.000000006519258E-2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1415777</v>
      </c>
      <c r="D1301" s="1">
        <f>'RAS-funkcijski'!E7</f>
        <v>1565181.07</v>
      </c>
      <c r="E1301" s="1">
        <v>0</v>
      </c>
      <c r="F1301" s="1">
        <v>0</v>
      </c>
      <c r="G1301" s="2">
        <f t="shared" si="24"/>
        <v>13638.417420000002</v>
      </c>
      <c r="H1301" s="2">
        <f t="shared" si="23"/>
        <v>7.000000006519258E-2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2688338</v>
      </c>
      <c r="D1307" s="1">
        <f>'RAS-funkcijski'!E13</f>
        <v>3104329.16</v>
      </c>
      <c r="E1307" s="1">
        <v>0</v>
      </c>
      <c r="F1307" s="1">
        <v>0</v>
      </c>
      <c r="G1307" s="2">
        <f t="shared" si="24"/>
        <v>80072.966879999993</v>
      </c>
      <c r="H1307" s="2">
        <f t="shared" si="23"/>
        <v>0.16000000014901161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2611010</v>
      </c>
      <c r="D1308" s="1">
        <f>'RAS-funkcijski'!E14</f>
        <v>2840907.38</v>
      </c>
      <c r="E1308" s="1">
        <v>0</v>
      </c>
      <c r="F1308" s="1">
        <v>0</v>
      </c>
      <c r="G1308" s="2">
        <f t="shared" si="24"/>
        <v>82928.247600000002</v>
      </c>
      <c r="H1308" s="2">
        <f t="shared" si="23"/>
        <v>0.37999999988824129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77328</v>
      </c>
      <c r="D1310" s="1">
        <f>'RAS-funkcijski'!E16</f>
        <v>263421.78000000003</v>
      </c>
      <c r="E1310" s="1">
        <v>0</v>
      </c>
      <c r="F1310" s="1">
        <v>0</v>
      </c>
      <c r="G1310" s="2">
        <f t="shared" si="24"/>
        <v>7250.0587200000009</v>
      </c>
      <c r="H1310" s="2">
        <f t="shared" si="23"/>
        <v>0.21999999997206032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1679843</v>
      </c>
      <c r="D1313" s="1">
        <f>'RAS-funkcijski'!E19</f>
        <v>837818.88</v>
      </c>
      <c r="E1313" s="1">
        <v>0</v>
      </c>
      <c r="F1313" s="1">
        <v>0</v>
      </c>
      <c r="G1313" s="2">
        <f t="shared" si="24"/>
        <v>50332.2114</v>
      </c>
      <c r="H1313" s="2">
        <f t="shared" si="23"/>
        <v>0.11999999999534339</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1335296</v>
      </c>
      <c r="D1322" s="1">
        <f>'RAS-funkcijski'!E28</f>
        <v>1034104.33</v>
      </c>
      <c r="E1322" s="1">
        <v>0</v>
      </c>
      <c r="F1322" s="1">
        <v>0</v>
      </c>
      <c r="G1322" s="2">
        <f t="shared" si="24"/>
        <v>81684.111839999998</v>
      </c>
      <c r="H1322" s="2">
        <f t="shared" si="23"/>
        <v>0.32999999995809048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1335296</v>
      </c>
      <c r="D1324" s="1">
        <f>'RAS-funkcijski'!E30</f>
        <v>1034104.33</v>
      </c>
      <c r="E1324" s="1">
        <v>0</v>
      </c>
      <c r="F1324" s="1">
        <v>0</v>
      </c>
      <c r="G1324" s="2">
        <f t="shared" si="24"/>
        <v>88491.121159999995</v>
      </c>
      <c r="H1324" s="2">
        <f t="shared" si="23"/>
        <v>0.32999999995809048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3342242</v>
      </c>
      <c r="D1329" s="1">
        <f>'RAS-funkcijski'!E35</f>
        <v>4045138.84</v>
      </c>
      <c r="E1329" s="1">
        <v>0</v>
      </c>
      <c r="F1329" s="1">
        <v>0</v>
      </c>
      <c r="G1329" s="2">
        <f t="shared" si="24"/>
        <v>354408.11007999995</v>
      </c>
      <c r="H1329" s="2">
        <f t="shared" si="23"/>
        <v>0.16000000014901161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758701</v>
      </c>
      <c r="D1330" s="1">
        <f>'RAS-funkcijski'!E36</f>
        <v>400980</v>
      </c>
      <c r="E1330" s="1">
        <v>0</v>
      </c>
      <c r="F1330" s="1">
        <v>0</v>
      </c>
      <c r="G1330" s="2">
        <f t="shared" si="24"/>
        <v>49941.152000000002</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504759</v>
      </c>
      <c r="D1331" s="1">
        <f>'RAS-funkcijski'!E37</f>
        <v>375980</v>
      </c>
      <c r="E1331" s="1">
        <v>0</v>
      </c>
      <c r="F1331" s="1">
        <v>0</v>
      </c>
      <c r="G1331" s="2">
        <f t="shared" si="24"/>
        <v>41471.726999999999</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253942</v>
      </c>
      <c r="D1332" s="1">
        <f>'RAS-funkcijski'!E38</f>
        <v>25000</v>
      </c>
      <c r="E1332" s="1">
        <v>0</v>
      </c>
      <c r="F1332" s="1">
        <v>0</v>
      </c>
      <c r="G1332" s="2">
        <f t="shared" si="24"/>
        <v>10334.028</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234841</v>
      </c>
      <c r="D1333" s="1">
        <f>'RAS-funkcijski'!E39</f>
        <v>227796</v>
      </c>
      <c r="E1333" s="1">
        <v>0</v>
      </c>
      <c r="F1333" s="1">
        <v>0</v>
      </c>
      <c r="G1333" s="2">
        <f t="shared" si="24"/>
        <v>24165.155000000002</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234841</v>
      </c>
      <c r="D1334" s="1">
        <f>'RAS-funkcijski'!E40</f>
        <v>227796</v>
      </c>
      <c r="E1334" s="1">
        <v>0</v>
      </c>
      <c r="F1334" s="1">
        <v>0</v>
      </c>
      <c r="G1334" s="2">
        <f t="shared" si="24"/>
        <v>24855.587999999996</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1900941</v>
      </c>
      <c r="D1348" s="1">
        <f>'RAS-funkcijski'!E54</f>
        <v>2096499.4</v>
      </c>
      <c r="E1348" s="1">
        <v>0</v>
      </c>
      <c r="F1348" s="1">
        <v>0</v>
      </c>
      <c r="G1348" s="2">
        <f t="shared" si="24"/>
        <v>304696.99</v>
      </c>
      <c r="H1348" s="2">
        <f t="shared" si="27"/>
        <v>0.39999999990686774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1900941</v>
      </c>
      <c r="D1349" s="1">
        <f>'RAS-funkcijski'!E55</f>
        <v>2096499.4</v>
      </c>
      <c r="E1349" s="1">
        <v>0</v>
      </c>
      <c r="F1349" s="1">
        <v>0</v>
      </c>
      <c r="G1349" s="2">
        <f t="shared" si="24"/>
        <v>310790.92979999998</v>
      </c>
      <c r="H1349" s="2">
        <f t="shared" si="27"/>
        <v>0.39999999990686774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341250</v>
      </c>
      <c r="E1354" s="1">
        <v>0</v>
      </c>
      <c r="F1354" s="1">
        <v>0</v>
      </c>
      <c r="G1354" s="2">
        <f t="shared" si="24"/>
        <v>38220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447759</v>
      </c>
      <c r="D1355" s="1">
        <f>'RAS-funkcijski'!E61</f>
        <v>978613.44</v>
      </c>
      <c r="E1355" s="1">
        <v>0</v>
      </c>
      <c r="F1355" s="1">
        <v>0</v>
      </c>
      <c r="G1355" s="2">
        <f t="shared" si="24"/>
        <v>137084.19516</v>
      </c>
      <c r="H1355" s="2">
        <f t="shared" si="27"/>
        <v>0.43999999994412065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447759</v>
      </c>
      <c r="D1358" s="1">
        <f>'RAS-funkcijski'!E64</f>
        <v>978613.44</v>
      </c>
      <c r="E1358" s="1">
        <v>0</v>
      </c>
      <c r="F1358" s="1">
        <v>0</v>
      </c>
      <c r="G1358" s="2">
        <f t="shared" si="24"/>
        <v>144299.15279999998</v>
      </c>
      <c r="H1358" s="2">
        <f t="shared" si="27"/>
        <v>0.43999999994412065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441067</v>
      </c>
      <c r="D1369" s="1">
        <f>'RAS-funkcijski'!E75</f>
        <v>366426.4</v>
      </c>
      <c r="E1369" s="1">
        <v>0</v>
      </c>
      <c r="F1369" s="1">
        <v>0</v>
      </c>
      <c r="G1369" s="2">
        <f t="shared" si="24"/>
        <v>83348.305800000002</v>
      </c>
      <c r="H1369" s="2">
        <f t="shared" si="27"/>
        <v>0.40000000002328306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312158</v>
      </c>
      <c r="D1370" s="1">
        <f>'RAS-funkcijski'!E76</f>
        <v>195523.25</v>
      </c>
      <c r="E1370" s="1">
        <v>0</v>
      </c>
      <c r="F1370" s="1">
        <v>0</v>
      </c>
      <c r="G1370" s="2">
        <f t="shared" si="24"/>
        <v>50630.723999999995</v>
      </c>
      <c r="H1370" s="2">
        <f t="shared" si="27"/>
        <v>0.25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10855</v>
      </c>
      <c r="D1371" s="1">
        <f>'RAS-funkcijski'!E77</f>
        <v>6872.82</v>
      </c>
      <c r="E1371" s="1">
        <v>0</v>
      </c>
      <c r="F1371" s="1">
        <v>0</v>
      </c>
      <c r="G1371" s="2">
        <f t="shared" si="24"/>
        <v>1795.84672</v>
      </c>
      <c r="H1371" s="2">
        <f t="shared" si="27"/>
        <v>0.18000000000029104</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118054</v>
      </c>
      <c r="D1375" s="1">
        <f>'RAS-funkcijski'!E81</f>
        <v>164030.32999999999</v>
      </c>
      <c r="E1375" s="1">
        <v>0</v>
      </c>
      <c r="F1375" s="1">
        <v>0</v>
      </c>
      <c r="G1375" s="2">
        <f t="shared" si="24"/>
        <v>34350.828819999995</v>
      </c>
      <c r="H1375" s="2">
        <f t="shared" si="27"/>
        <v>0.32999999998719431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5435832</v>
      </c>
      <c r="D1376" s="1">
        <f>'RAS-funkcijski'!E82</f>
        <v>5076026.3599999994</v>
      </c>
      <c r="E1376" s="1">
        <v>0</v>
      </c>
      <c r="F1376" s="1">
        <v>0</v>
      </c>
      <c r="G1376" s="2">
        <f t="shared" si="24"/>
        <v>1215855.00816</v>
      </c>
      <c r="H1376" s="2">
        <f t="shared" si="27"/>
        <v>0.35999999940395355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152253</v>
      </c>
      <c r="D1377" s="1">
        <f>'RAS-funkcijski'!E83</f>
        <v>0</v>
      </c>
      <c r="E1377" s="1">
        <v>0</v>
      </c>
      <c r="F1377" s="1">
        <v>0</v>
      </c>
      <c r="G1377" s="2">
        <f t="shared" si="24"/>
        <v>12027.987000000001</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3995980</v>
      </c>
      <c r="D1378" s="1">
        <f>'RAS-funkcijski'!E84</f>
        <v>3467518.8</v>
      </c>
      <c r="E1378" s="1">
        <v>0</v>
      </c>
      <c r="F1378" s="1">
        <v>0</v>
      </c>
      <c r="G1378" s="2">
        <f t="shared" si="24"/>
        <v>874481.40800000005</v>
      </c>
      <c r="H1378" s="2">
        <f t="shared" si="27"/>
        <v>0.20000000018626451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23013</v>
      </c>
      <c r="D1379" s="1">
        <f>'RAS-funkcijski'!E85</f>
        <v>0</v>
      </c>
      <c r="E1379" s="1">
        <v>0</v>
      </c>
      <c r="F1379" s="1">
        <v>0</v>
      </c>
      <c r="G1379" s="2">
        <f t="shared" si="24"/>
        <v>1864.0530000000001</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1264586</v>
      </c>
      <c r="D1380" s="1">
        <f>'RAS-funkcijski'!E86</f>
        <v>1608507.56</v>
      </c>
      <c r="E1380" s="1">
        <v>0</v>
      </c>
      <c r="F1380" s="1">
        <v>0</v>
      </c>
      <c r="G1380" s="2">
        <f t="shared" si="24"/>
        <v>367491.29184000002</v>
      </c>
      <c r="H1380" s="2">
        <f t="shared" si="27"/>
        <v>0.43999999994412065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3479</v>
      </c>
      <c r="D1383" s="1">
        <f>'RAS-funkcijski'!E89</f>
        <v>16896.68</v>
      </c>
      <c r="E1383" s="1">
        <v>0</v>
      </c>
      <c r="F1383" s="1">
        <v>0</v>
      </c>
      <c r="G1383" s="2">
        <f t="shared" si="24"/>
        <v>3168.1506000000004</v>
      </c>
      <c r="H1383" s="2">
        <f t="shared" si="27"/>
        <v>0.31999999999970896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3479</v>
      </c>
      <c r="D1388" s="1">
        <f>'RAS-funkcijski'!E94</f>
        <v>16896.68</v>
      </c>
      <c r="E1388" s="1">
        <v>0</v>
      </c>
      <c r="F1388" s="1">
        <v>0</v>
      </c>
      <c r="G1388" s="2">
        <f t="shared" si="24"/>
        <v>3354.5124000000001</v>
      </c>
      <c r="H1388" s="2">
        <f t="shared" si="27"/>
        <v>0.31999999999970896</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3479</v>
      </c>
      <c r="D1389" s="1">
        <f>'RAS-funkcijski'!E95</f>
        <v>16896.68</v>
      </c>
      <c r="E1389" s="1">
        <v>0</v>
      </c>
      <c r="F1389" s="1">
        <v>0</v>
      </c>
      <c r="G1389" s="2">
        <f t="shared" si="24"/>
        <v>3391.78476</v>
      </c>
      <c r="H1389" s="2">
        <f t="shared" si="27"/>
        <v>0.31999999999970896</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4297390</v>
      </c>
      <c r="D1401" s="1">
        <f>'RAS-funkcijski'!E107</f>
        <v>3748353.44</v>
      </c>
      <c r="E1401" s="1">
        <v>0</v>
      </c>
      <c r="F1401" s="1">
        <v>0</v>
      </c>
      <c r="G1401" s="2">
        <f t="shared" si="24"/>
        <v>1214791.9786399999</v>
      </c>
      <c r="H1401" s="2">
        <f t="shared" si="27"/>
        <v>0.43999999994412065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2666932</v>
      </c>
      <c r="D1402" s="1">
        <f>'RAS-funkcijski'!E108</f>
        <v>1023918.37</v>
      </c>
      <c r="E1402" s="1">
        <v>0</v>
      </c>
      <c r="F1402" s="1">
        <v>0</v>
      </c>
      <c r="G1402" s="2">
        <f t="shared" si="24"/>
        <v>490335.94896000001</v>
      </c>
      <c r="H1402" s="2">
        <f t="shared" si="27"/>
        <v>0.36999999999534339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905089</v>
      </c>
      <c r="D1403" s="1">
        <f>'RAS-funkcijski'!E109</f>
        <v>1893262.03</v>
      </c>
      <c r="E1403" s="1">
        <v>0</v>
      </c>
      <c r="F1403" s="1">
        <v>0</v>
      </c>
      <c r="G1403" s="2">
        <f t="shared" si="24"/>
        <v>492619.3713</v>
      </c>
      <c r="H1403" s="2">
        <f t="shared" si="27"/>
        <v>3.0000000027939677E-2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109300</v>
      </c>
      <c r="D1404" s="1">
        <f>'RAS-funkcijski'!E110</f>
        <v>230345.54</v>
      </c>
      <c r="E1404" s="1">
        <v>0</v>
      </c>
      <c r="F1404" s="1">
        <v>0</v>
      </c>
      <c r="G1404" s="2">
        <f t="shared" si="24"/>
        <v>60419.054480000006</v>
      </c>
      <c r="H1404" s="2">
        <f t="shared" si="27"/>
        <v>0.45999999999185093</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205069</v>
      </c>
      <c r="D1405" s="1">
        <f>'RAS-funkcijski'!E111</f>
        <v>197686</v>
      </c>
      <c r="E1405" s="1">
        <v>0</v>
      </c>
      <c r="F1405" s="1">
        <v>0</v>
      </c>
      <c r="G1405" s="2">
        <f t="shared" si="24"/>
        <v>64247.186999999991</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411000</v>
      </c>
      <c r="D1407" s="1">
        <f>'RAS-funkcijski'!E113</f>
        <v>403141.5</v>
      </c>
      <c r="E1407" s="1">
        <v>0</v>
      </c>
      <c r="F1407" s="1">
        <v>0</v>
      </c>
      <c r="G1407" s="2">
        <f t="shared" si="24"/>
        <v>132683.84700000001</v>
      </c>
      <c r="H1407" s="2">
        <f t="shared" si="27"/>
        <v>0.5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4501764</v>
      </c>
      <c r="D1408" s="1">
        <f>'RAS-funkcijski'!E114</f>
        <v>5137134.95</v>
      </c>
      <c r="E1408" s="1">
        <v>0</v>
      </c>
      <c r="F1408" s="1">
        <v>0</v>
      </c>
      <c r="G1408" s="2">
        <f t="shared" si="24"/>
        <v>1625363.7290000001</v>
      </c>
      <c r="H1408" s="2">
        <f t="shared" si="27"/>
        <v>4.9999999813735485E-2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3915994</v>
      </c>
      <c r="D1409" s="1">
        <f>'RAS-funkcijski'!E115</f>
        <v>4500416.16</v>
      </c>
      <c r="E1409" s="1">
        <v>0</v>
      </c>
      <c r="F1409" s="1">
        <v>0</v>
      </c>
      <c r="G1409" s="2">
        <f t="shared" si="24"/>
        <v>1433767.7215200001</v>
      </c>
      <c r="H1409" s="2">
        <f t="shared" si="27"/>
        <v>0.16000000014901161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3838093</v>
      </c>
      <c r="D1410" s="1">
        <f>'RAS-funkcijski'!E116</f>
        <v>4422446.76</v>
      </c>
      <c r="E1410" s="1">
        <v>0</v>
      </c>
      <c r="F1410" s="1">
        <v>0</v>
      </c>
      <c r="G1410" s="2">
        <f t="shared" si="24"/>
        <v>1420494.49024</v>
      </c>
      <c r="H1410" s="2">
        <f t="shared" si="27"/>
        <v>0.24000000022351742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77901</v>
      </c>
      <c r="D1411" s="1">
        <f>'RAS-funkcijski'!E117</f>
        <v>77969.399999999994</v>
      </c>
      <c r="E1411" s="1">
        <v>0</v>
      </c>
      <c r="F1411" s="1">
        <v>0</v>
      </c>
      <c r="G1411" s="2">
        <f t="shared" si="24"/>
        <v>26423.897400000002</v>
      </c>
      <c r="H1411" s="2">
        <f t="shared" si="27"/>
        <v>0.39999999999417923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207900</v>
      </c>
      <c r="D1419" s="1">
        <f>'RAS-funkcijski'!E125</f>
        <v>209475</v>
      </c>
      <c r="E1419" s="1">
        <v>0</v>
      </c>
      <c r="F1419" s="1">
        <v>0</v>
      </c>
      <c r="G1419" s="2">
        <f t="shared" si="24"/>
        <v>75848.849999999991</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377870</v>
      </c>
      <c r="D1420" s="1">
        <f>'RAS-funkcijski'!E126</f>
        <v>427243.79</v>
      </c>
      <c r="E1420" s="1">
        <v>0</v>
      </c>
      <c r="F1420" s="1">
        <v>0</v>
      </c>
      <c r="G1420" s="2">
        <f t="shared" si="24"/>
        <v>150347.62475999998</v>
      </c>
      <c r="H1420" s="2">
        <f t="shared" si="27"/>
        <v>0.21000000002095476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986900</v>
      </c>
      <c r="D1423" s="1">
        <f>'RAS-funkcijski'!E129</f>
        <v>1190832.6499999999</v>
      </c>
      <c r="E1423" s="1">
        <v>0</v>
      </c>
      <c r="F1423" s="1">
        <v>0</v>
      </c>
      <c r="G1423" s="2">
        <f t="shared" si="24"/>
        <v>421070.66249999998</v>
      </c>
      <c r="H1423" s="2">
        <f t="shared" si="27"/>
        <v>0.35000000009313226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185600</v>
      </c>
      <c r="D1427" s="1">
        <f>'RAS-funkcijski'!E133</f>
        <v>290800</v>
      </c>
      <c r="E1427" s="1">
        <v>0</v>
      </c>
      <c r="F1427" s="1">
        <v>0</v>
      </c>
      <c r="G1427" s="2">
        <f t="shared" si="24"/>
        <v>98968.800000000017</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105317</v>
      </c>
      <c r="D1429" s="1">
        <f>'RAS-funkcijski'!E135</f>
        <v>153455.76</v>
      </c>
      <c r="E1429" s="1">
        <v>0</v>
      </c>
      <c r="F1429" s="1">
        <v>0</v>
      </c>
      <c r="G1429" s="2">
        <f t="shared" si="24"/>
        <v>54001.936120000006</v>
      </c>
      <c r="H1429" s="2">
        <f t="shared" si="27"/>
        <v>0.23999999999068677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153827</v>
      </c>
      <c r="D1431" s="1">
        <f>'RAS-funkcijski'!E137</f>
        <v>127945</v>
      </c>
      <c r="E1431" s="1">
        <v>0</v>
      </c>
      <c r="F1431" s="1">
        <v>0</v>
      </c>
      <c r="G1431" s="2">
        <f t="shared" si="24"/>
        <v>54492.361000000004</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362210</v>
      </c>
      <c r="D1432" s="1">
        <f>'RAS-funkcijski'!E138</f>
        <v>453376.49</v>
      </c>
      <c r="E1432" s="1">
        <v>0</v>
      </c>
      <c r="F1432" s="1">
        <v>0</v>
      </c>
      <c r="G1432" s="2">
        <f t="shared" si="24"/>
        <v>170041.03932000001</v>
      </c>
      <c r="H1432" s="2">
        <f t="shared" si="27"/>
        <v>0.48999999999068677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179946</v>
      </c>
      <c r="D1434" s="1">
        <f>'RAS-funkcijski'!E140</f>
        <v>165255.4</v>
      </c>
      <c r="E1434" s="1">
        <v>0</v>
      </c>
      <c r="F1434" s="1">
        <v>0</v>
      </c>
      <c r="G1434" s="2">
        <f t="shared" si="24"/>
        <v>69422.124800000005</v>
      </c>
      <c r="H1434" s="2">
        <f t="shared" si="27"/>
        <v>0.39999999999417923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26127928</v>
      </c>
      <c r="D1435" s="13">
        <f>'RAS-funkcijski'!E141</f>
        <v>26122242.759999998</v>
      </c>
      <c r="E1435" s="13">
        <v>0</v>
      </c>
      <c r="F1435" s="13">
        <v>0</v>
      </c>
      <c r="G1435" s="14">
        <f t="shared" si="24"/>
        <v>10737020.652240001</v>
      </c>
      <c r="H1435" s="14">
        <f t="shared" si="27"/>
        <v>0.24000000208616257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130176.58</v>
      </c>
      <c r="D1436" s="6">
        <f>'P-VRIO'!E5</f>
        <v>130176.58</v>
      </c>
      <c r="E1436" s="6">
        <v>0</v>
      </c>
      <c r="F1436" s="6">
        <v>0</v>
      </c>
      <c r="G1436" s="7">
        <f t="shared" si="24"/>
        <v>390.52974</v>
      </c>
      <c r="H1436" s="7">
        <f t="shared" si="27"/>
        <v>0.83999999999650754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130176.58</v>
      </c>
      <c r="D1437" s="1">
        <f>'P-VRIO'!E6</f>
        <v>130176.58</v>
      </c>
      <c r="E1437" s="1">
        <v>0</v>
      </c>
      <c r="F1437" s="1">
        <v>0</v>
      </c>
      <c r="G1437" s="2">
        <f t="shared" si="24"/>
        <v>781.05948000000001</v>
      </c>
      <c r="H1437" s="2">
        <f t="shared" si="27"/>
        <v>0.83999999999650754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130176.58</v>
      </c>
      <c r="D1438" s="1">
        <f>'P-VRIO'!E7</f>
        <v>130176.58</v>
      </c>
      <c r="E1438" s="1">
        <v>0</v>
      </c>
      <c r="F1438" s="1">
        <v>0</v>
      </c>
      <c r="G1438" s="2">
        <f t="shared" si="24"/>
        <v>1171.5892200000001</v>
      </c>
      <c r="H1438" s="2">
        <f t="shared" si="27"/>
        <v>0.83999999999650754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130176.58</v>
      </c>
      <c r="D1440" s="1">
        <f>'P-VRIO'!E9</f>
        <v>130176.58</v>
      </c>
      <c r="E1440" s="1">
        <v>0</v>
      </c>
      <c r="F1440" s="1">
        <v>0</v>
      </c>
      <c r="G1440" s="2">
        <f t="shared" si="24"/>
        <v>1952.6487000000002</v>
      </c>
      <c r="H1440" s="2">
        <f t="shared" si="27"/>
        <v>0.83999999999650754</v>
      </c>
      <c r="I1440" s="10">
        <f t="shared" si="28"/>
        <v>1640.2249079931805</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10893188.59</v>
      </c>
      <c r="D1480" s="6"/>
      <c r="E1480" s="6">
        <v>0</v>
      </c>
      <c r="F1480" s="6">
        <v>0</v>
      </c>
      <c r="G1480" s="7">
        <f t="shared" ref="G1480:G1580" si="34">B1480/1000*C1480</f>
        <v>10893.18859</v>
      </c>
      <c r="H1480" s="7">
        <f t="shared" ref="H1480:H1580" si="35">ABS(C1480-ROUND(C1480,0))</f>
        <v>0.41000000014901161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30959732.670000002</v>
      </c>
      <c r="D1481" s="1">
        <v>0</v>
      </c>
      <c r="E1481" s="1">
        <v>0</v>
      </c>
      <c r="F1481" s="1">
        <v>0</v>
      </c>
      <c r="G1481" s="2">
        <f t="shared" si="34"/>
        <v>61919.465340000002</v>
      </c>
      <c r="H1481" s="2">
        <f t="shared" si="35"/>
        <v>0.32999999821186066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27914158.280000001</v>
      </c>
      <c r="D1483" s="1">
        <v>0</v>
      </c>
      <c r="E1483" s="1">
        <v>0</v>
      </c>
      <c r="F1483" s="1">
        <v>0</v>
      </c>
      <c r="G1483" s="2">
        <f t="shared" si="34"/>
        <v>111656.63312000001</v>
      </c>
      <c r="H1483" s="2">
        <f t="shared" si="35"/>
        <v>0.2800000011920929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5516918.6799999997</v>
      </c>
      <c r="D1484" s="1">
        <v>0</v>
      </c>
      <c r="E1484" s="1">
        <v>0</v>
      </c>
      <c r="F1484" s="1">
        <v>0</v>
      </c>
      <c r="G1484" s="2">
        <f t="shared" si="34"/>
        <v>27584.593399999998</v>
      </c>
      <c r="H1484" s="2">
        <f t="shared" si="35"/>
        <v>0.32000000029802322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10738837.220000001</v>
      </c>
      <c r="D1485" s="1">
        <v>0</v>
      </c>
      <c r="E1485" s="1">
        <v>0</v>
      </c>
      <c r="F1485" s="1">
        <v>0</v>
      </c>
      <c r="G1485" s="2">
        <f t="shared" si="34"/>
        <v>64433.023320000008</v>
      </c>
      <c r="H1485" s="2">
        <f t="shared" si="35"/>
        <v>0.22000000067055225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162304.48000000001</v>
      </c>
      <c r="D1486" s="1">
        <v>0</v>
      </c>
      <c r="E1486" s="1">
        <v>0</v>
      </c>
      <c r="F1486" s="1">
        <v>0</v>
      </c>
      <c r="G1486" s="2">
        <f t="shared" si="34"/>
        <v>1136.1313600000001</v>
      </c>
      <c r="H1486" s="2">
        <f t="shared" si="35"/>
        <v>0.48000000001047738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1680430</v>
      </c>
      <c r="D1487" s="1">
        <v>0</v>
      </c>
      <c r="E1487" s="1">
        <v>0</v>
      </c>
      <c r="F1487" s="1">
        <v>0</v>
      </c>
      <c r="G1487" s="2">
        <f t="shared" si="34"/>
        <v>13443.44</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1518489.52</v>
      </c>
      <c r="D1489" s="1">
        <v>0</v>
      </c>
      <c r="E1489" s="1">
        <v>0</v>
      </c>
      <c r="F1489" s="1">
        <v>0</v>
      </c>
      <c r="G1489" s="2">
        <f t="shared" si="34"/>
        <v>15184.895200000001</v>
      </c>
      <c r="H1489" s="2">
        <f t="shared" si="35"/>
        <v>0.47999999998137355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8297178.3799999999</v>
      </c>
      <c r="D1491" s="1">
        <v>0</v>
      </c>
      <c r="E1491" s="1">
        <v>0</v>
      </c>
      <c r="F1491" s="1">
        <v>0</v>
      </c>
      <c r="G1491" s="2">
        <f t="shared" si="34"/>
        <v>99566.14056</v>
      </c>
      <c r="H1491" s="2">
        <f t="shared" si="35"/>
        <v>0.37999999988824129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2650106.9300000002</v>
      </c>
      <c r="D1492" s="1">
        <v>0</v>
      </c>
      <c r="E1492" s="1">
        <v>0</v>
      </c>
      <c r="F1492" s="1">
        <v>0</v>
      </c>
      <c r="G1492" s="2">
        <f t="shared" si="34"/>
        <v>34451.390090000001</v>
      </c>
      <c r="H1492" s="2">
        <f t="shared" si="35"/>
        <v>6.9999999832361937E-2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395467.46</v>
      </c>
      <c r="D1493" s="1">
        <v>0</v>
      </c>
      <c r="E1493" s="1">
        <v>0</v>
      </c>
      <c r="F1493" s="1">
        <v>0</v>
      </c>
      <c r="G1493" s="2">
        <f t="shared" si="34"/>
        <v>5536.5444400000006</v>
      </c>
      <c r="H1493" s="2">
        <f t="shared" si="35"/>
        <v>0.46000000002095476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395467.46</v>
      </c>
      <c r="D1497" s="1">
        <v>0</v>
      </c>
      <c r="E1497" s="1">
        <v>0</v>
      </c>
      <c r="F1497" s="1">
        <v>0</v>
      </c>
      <c r="G1497" s="2">
        <f t="shared" si="34"/>
        <v>7118.41428</v>
      </c>
      <c r="H1497" s="2">
        <f t="shared" si="35"/>
        <v>0.46000000002095476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34412079.520000003</v>
      </c>
      <c r="D1499" s="1">
        <v>0</v>
      </c>
      <c r="E1499" s="1">
        <v>0</v>
      </c>
      <c r="F1499" s="1">
        <v>0</v>
      </c>
      <c r="G1499" s="2">
        <f t="shared" si="34"/>
        <v>688241.5904000001</v>
      </c>
      <c r="H1499" s="2">
        <f t="shared" si="35"/>
        <v>0.47999999672174454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28551995.780000001</v>
      </c>
      <c r="D1501" s="1">
        <v>0</v>
      </c>
      <c r="E1501" s="1">
        <v>0</v>
      </c>
      <c r="F1501" s="1">
        <v>0</v>
      </c>
      <c r="G1501" s="2">
        <f t="shared" si="34"/>
        <v>628143.90715999994</v>
      </c>
      <c r="H1501" s="2">
        <f t="shared" si="35"/>
        <v>0.2199999988079071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5614162.5700000003</v>
      </c>
      <c r="D1502" s="1">
        <v>0</v>
      </c>
      <c r="E1502" s="1">
        <v>0</v>
      </c>
      <c r="F1502" s="1">
        <v>0</v>
      </c>
      <c r="G1502" s="2">
        <f t="shared" si="34"/>
        <v>129125.73911000001</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11310959.109999999</v>
      </c>
      <c r="D1503" s="1">
        <v>0</v>
      </c>
      <c r="E1503" s="1">
        <v>0</v>
      </c>
      <c r="F1503" s="1">
        <v>0</v>
      </c>
      <c r="G1503" s="2">
        <f t="shared" si="34"/>
        <v>271463.01863999997</v>
      </c>
      <c r="H1503" s="2">
        <f t="shared" si="35"/>
        <v>0.10999999940395355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151768.32000000001</v>
      </c>
      <c r="D1504" s="1">
        <v>0</v>
      </c>
      <c r="E1504" s="1">
        <v>0</v>
      </c>
      <c r="F1504" s="1">
        <v>0</v>
      </c>
      <c r="G1504" s="2">
        <f t="shared" si="34"/>
        <v>3794.2080000000005</v>
      </c>
      <c r="H1504" s="2">
        <f t="shared" si="35"/>
        <v>0.32000000000698492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1680250</v>
      </c>
      <c r="D1505" s="1">
        <v>0</v>
      </c>
      <c r="E1505" s="1">
        <v>0</v>
      </c>
      <c r="F1505" s="1">
        <v>0</v>
      </c>
      <c r="G1505" s="2">
        <f t="shared" si="34"/>
        <v>43686.5</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1482184.91</v>
      </c>
      <c r="D1507" s="1">
        <v>0</v>
      </c>
      <c r="E1507" s="1">
        <v>0</v>
      </c>
      <c r="F1507" s="1">
        <v>0</v>
      </c>
      <c r="G1507" s="2">
        <f t="shared" si="34"/>
        <v>41501.177479999998</v>
      </c>
      <c r="H1507" s="2">
        <f t="shared" si="35"/>
        <v>9.0000000083819032E-2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8335.7199999999993</v>
      </c>
      <c r="D1508" s="1">
        <v>0</v>
      </c>
      <c r="E1508" s="1">
        <v>0</v>
      </c>
      <c r="F1508" s="1">
        <v>0</v>
      </c>
      <c r="G1508" s="2">
        <f t="shared" si="34"/>
        <v>241.73587999999998</v>
      </c>
      <c r="H1508" s="2">
        <f t="shared" si="35"/>
        <v>0.28000000000065484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8304335.1500000004</v>
      </c>
      <c r="D1509" s="1">
        <v>0</v>
      </c>
      <c r="E1509" s="1">
        <v>0</v>
      </c>
      <c r="F1509" s="1">
        <v>0</v>
      </c>
      <c r="G1509" s="2">
        <f t="shared" si="34"/>
        <v>249130.0545</v>
      </c>
      <c r="H1509" s="2">
        <f t="shared" si="35"/>
        <v>0.15000000037252903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3511886.18</v>
      </c>
      <c r="D1510" s="1">
        <v>0</v>
      </c>
      <c r="E1510" s="1">
        <v>0</v>
      </c>
      <c r="F1510" s="1">
        <v>0</v>
      </c>
      <c r="G1510" s="2">
        <f t="shared" si="34"/>
        <v>108868.47158</v>
      </c>
      <c r="H1510" s="2">
        <f t="shared" si="35"/>
        <v>0.18000000016763806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2348197.56</v>
      </c>
      <c r="D1511" s="1">
        <v>0</v>
      </c>
      <c r="E1511" s="1">
        <v>0</v>
      </c>
      <c r="F1511" s="1">
        <v>0</v>
      </c>
      <c r="G1511" s="2">
        <f t="shared" si="34"/>
        <v>75142.321920000002</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2348197.56</v>
      </c>
      <c r="D1515" s="1">
        <v>0</v>
      </c>
      <c r="E1515" s="1">
        <v>0</v>
      </c>
      <c r="F1515" s="1">
        <v>0</v>
      </c>
      <c r="G1515" s="2">
        <f t="shared" si="34"/>
        <v>84535.11215999999</v>
      </c>
      <c r="H1515" s="2">
        <f t="shared" si="35"/>
        <v>0.43999999994412065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7440841.7400000021</v>
      </c>
      <c r="D1517" s="1">
        <v>0</v>
      </c>
      <c r="E1517" s="1">
        <v>0</v>
      </c>
      <c r="F1517" s="1">
        <v>0</v>
      </c>
      <c r="G1517" s="2">
        <f t="shared" si="34"/>
        <v>282751.98612000007</v>
      </c>
      <c r="H1517" s="2">
        <f t="shared" si="35"/>
        <v>0.25999999791383743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158350.51999999999</v>
      </c>
      <c r="D1518" s="1">
        <v>0</v>
      </c>
      <c r="E1518" s="1">
        <v>0</v>
      </c>
      <c r="F1518" s="1">
        <v>0</v>
      </c>
      <c r="G1518" s="2">
        <f t="shared" si="34"/>
        <v>6175.6702799999994</v>
      </c>
      <c r="H1518" s="2">
        <f t="shared" si="35"/>
        <v>0.48000000001047738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158350.51999999999</v>
      </c>
      <c r="D1524" s="1">
        <v>0</v>
      </c>
      <c r="E1524" s="1">
        <v>0</v>
      </c>
      <c r="F1524" s="1">
        <v>0</v>
      </c>
      <c r="G1524" s="2">
        <f t="shared" si="34"/>
        <v>7125.7733999999991</v>
      </c>
      <c r="H1524" s="2">
        <f t="shared" si="35"/>
        <v>0.48000000001047738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103372.72</v>
      </c>
      <c r="D1530" s="1">
        <v>0</v>
      </c>
      <c r="E1530" s="1">
        <v>0</v>
      </c>
      <c r="F1530" s="1">
        <v>0</v>
      </c>
      <c r="G1530" s="2">
        <f t="shared" si="34"/>
        <v>5272.0087199999998</v>
      </c>
      <c r="H1530" s="2">
        <f t="shared" si="35"/>
        <v>0.27999999999883585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87769.06</v>
      </c>
      <c r="D1531" s="1">
        <v>0</v>
      </c>
      <c r="E1531" s="1">
        <v>0</v>
      </c>
      <c r="F1531" s="1">
        <v>0</v>
      </c>
      <c r="G1531" s="2">
        <f t="shared" si="34"/>
        <v>4563.9911199999997</v>
      </c>
      <c r="H1531" s="2">
        <f t="shared" si="35"/>
        <v>5.9999999997671694E-2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15603.66</v>
      </c>
      <c r="D1532" s="1">
        <v>0</v>
      </c>
      <c r="E1532" s="1">
        <v>0</v>
      </c>
      <c r="F1532" s="1">
        <v>0</v>
      </c>
      <c r="G1532" s="2">
        <f t="shared" si="34"/>
        <v>826.99397999999997</v>
      </c>
      <c r="H1532" s="2">
        <f t="shared" si="35"/>
        <v>0.34000000000014552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54977.799999999996</v>
      </c>
      <c r="D1550" s="1">
        <v>0</v>
      </c>
      <c r="E1550" s="1">
        <v>0</v>
      </c>
      <c r="F1550" s="1">
        <v>0</v>
      </c>
      <c r="G1550" s="2">
        <f t="shared" si="34"/>
        <v>3903.4237999999991</v>
      </c>
      <c r="H1550" s="2">
        <f t="shared" si="35"/>
        <v>0.20000000000436557</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49244.1</v>
      </c>
      <c r="D1551" s="1">
        <v>0</v>
      </c>
      <c r="E1551" s="1">
        <v>0</v>
      </c>
      <c r="F1551" s="1">
        <v>0</v>
      </c>
      <c r="G1551" s="2">
        <f t="shared" si="34"/>
        <v>3545.5751999999998</v>
      </c>
      <c r="H1551" s="2">
        <f t="shared" si="35"/>
        <v>9.9999999998544808E-2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5733.7</v>
      </c>
      <c r="D1554" s="1">
        <v>0</v>
      </c>
      <c r="E1554" s="1">
        <v>0</v>
      </c>
      <c r="F1554" s="1">
        <v>0</v>
      </c>
      <c r="G1554" s="2">
        <f t="shared" si="34"/>
        <v>430.02749999999997</v>
      </c>
      <c r="H1554" s="2">
        <f t="shared" si="35"/>
        <v>0.3000000000001819</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7282491.2200000007</v>
      </c>
      <c r="D1576" s="1">
        <v>0</v>
      </c>
      <c r="E1576" s="1">
        <v>0</v>
      </c>
      <c r="F1576" s="1">
        <v>0</v>
      </c>
      <c r="G1576" s="2">
        <f t="shared" si="34"/>
        <v>706401.64834000007</v>
      </c>
      <c r="H1576" s="2">
        <f t="shared" si="35"/>
        <v>0.22000000067055225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691889.75</v>
      </c>
      <c r="D1578" s="1">
        <v>0</v>
      </c>
      <c r="E1578" s="1">
        <v>0</v>
      </c>
      <c r="F1578" s="1">
        <v>0</v>
      </c>
      <c r="G1578" s="2">
        <f t="shared" si="34"/>
        <v>68497.085250000004</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103339.65</v>
      </c>
      <c r="D1579" s="1">
        <v>0</v>
      </c>
      <c r="E1579" s="1">
        <v>0</v>
      </c>
      <c r="F1579" s="1">
        <v>0</v>
      </c>
      <c r="G1579" s="2">
        <f t="shared" si="34"/>
        <v>10333.965</v>
      </c>
      <c r="H1579" s="2">
        <f t="shared" si="35"/>
        <v>0.35000000000582077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6487261.8200000003</v>
      </c>
      <c r="D1580" s="13">
        <v>0</v>
      </c>
      <c r="E1580" s="13">
        <v>0</v>
      </c>
      <c r="F1580" s="13">
        <v>0</v>
      </c>
      <c r="G1580" s="14">
        <f t="shared" si="34"/>
        <v>655213.44382000004</v>
      </c>
      <c r="H1580" s="14">
        <f t="shared" si="35"/>
        <v>0.17999999970197678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topLeftCell="A96"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31544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29850939</v>
      </c>
      <c r="I16" s="172">
        <f>'PR-RAS'!E6</f>
        <v>26167280.299999997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21755851</v>
      </c>
      <c r="I17" s="172">
        <f>'PR-RAS'!E151</f>
        <v>23387762.920000002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4905832</v>
      </c>
      <c r="I18" s="172">
        <f>'PR-RAS'!E645</f>
        <v>3036926.4399999948</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101746630</v>
      </c>
      <c r="I20" s="175">
        <f>BILANCA!E7</f>
        <v>100665148.00999999</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18802453</v>
      </c>
      <c r="I21" s="177">
        <f>BILANCA!E68</f>
        <v>15922474.41</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10893188</v>
      </c>
      <c r="I22" s="177">
        <f>BILANCA!E176</f>
        <v>7440841.7400000002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109655895</v>
      </c>
      <c r="I23" s="179">
        <f>BILANCA!E237</f>
        <v>109146780.67999999</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5783958</v>
      </c>
      <c r="I24" s="175">
        <f>'RAS-funkcijski'!E5</f>
        <v>5507329.1100000003</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3342242</v>
      </c>
      <c r="I25" s="177">
        <f>'RAS-funkcijski'!E35</f>
        <v>4045138.84</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4501764</v>
      </c>
      <c r="I27" s="177">
        <f>'RAS-funkcijski'!E114</f>
        <v>5137134.95</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26127928</v>
      </c>
      <c r="I28" s="181">
        <f>'RAS-funkcijski'!E141</f>
        <v>26122242.759999998</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130176.58</v>
      </c>
      <c r="I29" s="175">
        <f>'P-VRIO'!E5</f>
        <v>130176.58</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10893188.59</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7440841.7400000021</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158350.51999999999</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7282491.2200000007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2" zoomScale="140" zoomScaleNormal="140" workbookViewId="0">
      <selection activeCell="C645" sqref="C64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29850939</v>
      </c>
      <c r="E6" s="53">
        <f>E7+E44+E50+E82+E106+E124+E133+E139</f>
        <v>26167280.299999997</v>
      </c>
      <c r="F6" s="54">
        <f t="shared" ref="F6:F131" si="0">IF(D6&lt;&gt;0,IF(E6/D6&gt;=100,"&gt;&gt;100",E6/D6*100),"-")</f>
        <v>87.659823029352594</v>
      </c>
    </row>
    <row r="7" spans="1:25" ht="12.75" customHeight="1" x14ac:dyDescent="0.2">
      <c r="A7" s="55">
        <v>61</v>
      </c>
      <c r="B7" s="307" t="s">
        <v>57</v>
      </c>
      <c r="C7" s="52" t="s">
        <v>58</v>
      </c>
      <c r="D7" s="53">
        <f t="shared" ref="D7:E7" si="1">D8+D17+D23+D29+D37+D40</f>
        <v>10437183</v>
      </c>
      <c r="E7" s="53">
        <f t="shared" si="1"/>
        <v>11940533.550000001</v>
      </c>
      <c r="F7" s="54">
        <f t="shared" si="0"/>
        <v>114.40379602427207</v>
      </c>
    </row>
    <row r="8" spans="1:25" ht="12.75" customHeight="1" x14ac:dyDescent="0.2">
      <c r="A8" s="55">
        <v>611</v>
      </c>
      <c r="B8" s="87" t="s">
        <v>59</v>
      </c>
      <c r="C8" s="52" t="s">
        <v>60</v>
      </c>
      <c r="D8" s="53">
        <f t="shared" ref="D8:E8" si="2">SUM(D9:D14)-D15-D16</f>
        <v>10001389</v>
      </c>
      <c r="E8" s="53">
        <f t="shared" si="2"/>
        <v>11294153.779999999</v>
      </c>
      <c r="F8" s="54">
        <f t="shared" si="0"/>
        <v>112.92585239910176</v>
      </c>
    </row>
    <row r="9" spans="1:25" ht="12.75" customHeight="1" x14ac:dyDescent="0.2">
      <c r="A9" s="55">
        <v>6111</v>
      </c>
      <c r="B9" s="87" t="s">
        <v>61</v>
      </c>
      <c r="C9" s="52" t="s">
        <v>62</v>
      </c>
      <c r="D9" s="244">
        <v>9718168</v>
      </c>
      <c r="E9" s="244">
        <v>11813731.109999999</v>
      </c>
      <c r="F9" s="54">
        <f t="shared" si="0"/>
        <v>121.56335545958868</v>
      </c>
    </row>
    <row r="10" spans="1:25" ht="12.75" customHeight="1" x14ac:dyDescent="0.2">
      <c r="A10" s="55">
        <v>6112</v>
      </c>
      <c r="B10" s="87" t="s">
        <v>63</v>
      </c>
      <c r="C10" s="52" t="s">
        <v>64</v>
      </c>
      <c r="D10" s="244">
        <v>759054</v>
      </c>
      <c r="E10" s="244">
        <v>596281.77</v>
      </c>
      <c r="F10" s="54">
        <f t="shared" si="0"/>
        <v>78.555909065758172</v>
      </c>
    </row>
    <row r="11" spans="1:25" ht="12.75" customHeight="1" x14ac:dyDescent="0.2">
      <c r="A11" s="55">
        <v>6113</v>
      </c>
      <c r="B11" s="87" t="s">
        <v>65</v>
      </c>
      <c r="C11" s="52" t="s">
        <v>66</v>
      </c>
      <c r="D11" s="244">
        <v>232661</v>
      </c>
      <c r="E11" s="244">
        <v>269016.99</v>
      </c>
      <c r="F11" s="54">
        <f t="shared" si="0"/>
        <v>115.62616424755331</v>
      </c>
    </row>
    <row r="12" spans="1:25" ht="12.75" customHeight="1" x14ac:dyDescent="0.2">
      <c r="A12" s="55">
        <v>6114</v>
      </c>
      <c r="B12" s="87" t="s">
        <v>67</v>
      </c>
      <c r="C12" s="52" t="s">
        <v>68</v>
      </c>
      <c r="D12" s="244">
        <v>877513</v>
      </c>
      <c r="E12" s="244">
        <v>608071.22</v>
      </c>
      <c r="F12" s="54">
        <f t="shared" si="0"/>
        <v>69.294838936859051</v>
      </c>
    </row>
    <row r="13" spans="1:25" ht="12.75" customHeight="1" x14ac:dyDescent="0.2">
      <c r="A13" s="55">
        <v>6115</v>
      </c>
      <c r="B13" s="87" t="s">
        <v>69</v>
      </c>
      <c r="C13" s="52" t="s">
        <v>70</v>
      </c>
      <c r="D13" s="244">
        <v>682700</v>
      </c>
      <c r="E13" s="244">
        <v>264943.52</v>
      </c>
      <c r="F13" s="54">
        <f t="shared" si="0"/>
        <v>38.808191006298529</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2268707</v>
      </c>
      <c r="E15" s="244">
        <v>2257890.83</v>
      </c>
      <c r="F15" s="54">
        <f t="shared" si="0"/>
        <v>99.523245178861799</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336460</v>
      </c>
      <c r="E23" s="53">
        <f t="shared" si="4"/>
        <v>477200.97000000003</v>
      </c>
      <c r="F23" s="54">
        <f t="shared" si="0"/>
        <v>141.82992629138681</v>
      </c>
    </row>
    <row r="24" spans="1:6" ht="12.75" customHeight="1" x14ac:dyDescent="0.2">
      <c r="A24" s="55">
        <v>6131</v>
      </c>
      <c r="B24" s="87" t="s">
        <v>91</v>
      </c>
      <c r="C24" s="52" t="s">
        <v>92</v>
      </c>
      <c r="D24" s="244">
        <v>50448</v>
      </c>
      <c r="E24" s="244">
        <v>42607.08</v>
      </c>
      <c r="F24" s="54">
        <f t="shared" si="0"/>
        <v>84.457421503330167</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286012</v>
      </c>
      <c r="E27" s="244">
        <v>434593.89</v>
      </c>
      <c r="F27" s="54">
        <f t="shared" si="0"/>
        <v>151.9495300896466</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99334</v>
      </c>
      <c r="E29" s="53">
        <f t="shared" si="5"/>
        <v>169178.8</v>
      </c>
      <c r="F29" s="54">
        <f t="shared" si="0"/>
        <v>170.31308514707953</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96641</v>
      </c>
      <c r="E31" s="244">
        <v>168678.8</v>
      </c>
      <c r="F31" s="54">
        <f t="shared" si="0"/>
        <v>174.54165416334681</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2693</v>
      </c>
      <c r="E33" s="244">
        <v>500</v>
      </c>
      <c r="F33" s="54">
        <f t="shared" si="0"/>
        <v>18.566654288897141</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16675606</v>
      </c>
      <c r="E50" s="53">
        <f>E51+E54+E59+E62+E65+E68+E71+E74+E77</f>
        <v>10950898.779999999</v>
      </c>
      <c r="F50" s="54">
        <f t="shared" si="0"/>
        <v>65.670169827711206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300000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300000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11871183</v>
      </c>
      <c r="E59" s="53">
        <f t="shared" si="12"/>
        <v>10029732.67</v>
      </c>
      <c r="F59" s="54">
        <f t="shared" si="0"/>
        <v>84.488063826494795</v>
      </c>
    </row>
    <row r="60" spans="1:6" ht="24" x14ac:dyDescent="0.2">
      <c r="A60" s="55">
        <v>6331</v>
      </c>
      <c r="B60" s="88" t="s">
        <v>163</v>
      </c>
      <c r="C60" s="52" t="s">
        <v>164</v>
      </c>
      <c r="D60" s="244">
        <v>8512250</v>
      </c>
      <c r="E60" s="244">
        <v>9349732.6699999999</v>
      </c>
      <c r="F60" s="54">
        <f t="shared" si="0"/>
        <v>109.83855819554171</v>
      </c>
    </row>
    <row r="61" spans="1:6" ht="24" x14ac:dyDescent="0.2">
      <c r="A61" s="55">
        <v>6332</v>
      </c>
      <c r="B61" s="88" t="s">
        <v>165</v>
      </c>
      <c r="C61" s="52" t="s">
        <v>166</v>
      </c>
      <c r="D61" s="244">
        <v>3358933</v>
      </c>
      <c r="E61" s="244">
        <v>680000</v>
      </c>
      <c r="F61" s="54">
        <f t="shared" si="0"/>
        <v>20.244524079521682</v>
      </c>
    </row>
    <row r="62" spans="1:6" ht="12.75" customHeight="1" x14ac:dyDescent="0.2">
      <c r="A62" s="55">
        <v>634</v>
      </c>
      <c r="B62" s="87" t="s">
        <v>167</v>
      </c>
      <c r="C62" s="52" t="s">
        <v>168</v>
      </c>
      <c r="D62" s="53">
        <f t="shared" ref="D62:E62" si="13">SUM(D63:D64)</f>
        <v>1078693</v>
      </c>
      <c r="E62" s="53">
        <f t="shared" si="13"/>
        <v>571166.11</v>
      </c>
      <c r="F62" s="54">
        <f t="shared" si="0"/>
        <v>52.949830025781196</v>
      </c>
    </row>
    <row r="63" spans="1:6" ht="12.75" customHeight="1" x14ac:dyDescent="0.2">
      <c r="A63" s="55">
        <v>6341</v>
      </c>
      <c r="B63" s="87" t="s">
        <v>169</v>
      </c>
      <c r="C63" s="52" t="s">
        <v>170</v>
      </c>
      <c r="D63" s="244">
        <v>733998</v>
      </c>
      <c r="E63" s="244">
        <v>471166.11</v>
      </c>
      <c r="F63" s="54">
        <f t="shared" si="0"/>
        <v>64.191743029272558</v>
      </c>
    </row>
    <row r="64" spans="1:6" ht="12.75" customHeight="1" x14ac:dyDescent="0.2">
      <c r="A64" s="55">
        <v>6342</v>
      </c>
      <c r="B64" s="87" t="s">
        <v>171</v>
      </c>
      <c r="C64" s="52" t="s">
        <v>172</v>
      </c>
      <c r="D64" s="244">
        <v>344695</v>
      </c>
      <c r="E64" s="244">
        <v>100000</v>
      </c>
      <c r="F64" s="54">
        <f t="shared" si="0"/>
        <v>29.011154789016373</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144092</v>
      </c>
      <c r="E68" s="53">
        <f t="shared" si="15"/>
        <v>50000</v>
      </c>
      <c r="F68" s="54">
        <f t="shared" si="0"/>
        <v>34.700052744080175</v>
      </c>
    </row>
    <row r="69" spans="1:6" ht="12.75" customHeight="1" x14ac:dyDescent="0.2">
      <c r="A69" s="55" t="s">
        <v>181</v>
      </c>
      <c r="B69" s="87" t="s">
        <v>182</v>
      </c>
      <c r="C69" s="52" t="s">
        <v>181</v>
      </c>
      <c r="D69" s="244">
        <v>114092</v>
      </c>
      <c r="E69" s="244">
        <v>0</v>
      </c>
      <c r="F69" s="54">
        <f t="shared" si="0"/>
        <v>0</v>
      </c>
    </row>
    <row r="70" spans="1:6" ht="24" x14ac:dyDescent="0.2">
      <c r="A70" s="55" t="s">
        <v>183</v>
      </c>
      <c r="B70" s="87" t="s">
        <v>184</v>
      </c>
      <c r="C70" s="52" t="s">
        <v>183</v>
      </c>
      <c r="D70" s="244">
        <v>30000</v>
      </c>
      <c r="E70" s="244">
        <v>50000</v>
      </c>
      <c r="F70" s="54">
        <f t="shared" si="0"/>
        <v>166.66666666666669</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3581638</v>
      </c>
      <c r="E74" s="53">
        <f t="shared" si="17"/>
        <v>0</v>
      </c>
      <c r="F74" s="54">
        <f t="shared" si="0"/>
        <v>0</v>
      </c>
    </row>
    <row r="75" spans="1:6" ht="12.75" customHeight="1" x14ac:dyDescent="0.2">
      <c r="A75" s="55" t="s">
        <v>193</v>
      </c>
      <c r="B75" s="87" t="s">
        <v>194</v>
      </c>
      <c r="C75" s="52" t="s">
        <v>193</v>
      </c>
      <c r="D75" s="244">
        <v>235438</v>
      </c>
      <c r="E75" s="244">
        <v>0</v>
      </c>
      <c r="F75" s="54">
        <f t="shared" si="0"/>
        <v>0</v>
      </c>
    </row>
    <row r="76" spans="1:6" ht="12.75" customHeight="1" x14ac:dyDescent="0.2">
      <c r="A76" s="55" t="s">
        <v>195</v>
      </c>
      <c r="B76" s="87" t="s">
        <v>196</v>
      </c>
      <c r="C76" s="52" t="s">
        <v>195</v>
      </c>
      <c r="D76" s="244">
        <v>3346200</v>
      </c>
      <c r="E76" s="244">
        <v>0</v>
      </c>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376961</v>
      </c>
      <c r="E82" s="53">
        <f t="shared" si="19"/>
        <v>524465.71</v>
      </c>
      <c r="F82" s="54">
        <f t="shared" si="0"/>
        <v>139.12996569936942</v>
      </c>
    </row>
    <row r="83" spans="1:6" ht="12.75" customHeight="1" x14ac:dyDescent="0.2">
      <c r="A83" s="55">
        <v>641</v>
      </c>
      <c r="B83" s="87" t="s">
        <v>209</v>
      </c>
      <c r="C83" s="52" t="s">
        <v>210</v>
      </c>
      <c r="D83" s="53">
        <f t="shared" ref="D83:E83" si="20">SUM(D84:D90)</f>
        <v>57883</v>
      </c>
      <c r="E83" s="53">
        <f t="shared" si="20"/>
        <v>125551.39</v>
      </c>
      <c r="F83" s="54">
        <f t="shared" si="0"/>
        <v>216.90546447143376</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48252</v>
      </c>
      <c r="E85" s="244">
        <v>105034.45</v>
      </c>
      <c r="F85" s="54">
        <f t="shared" si="0"/>
        <v>217.6789563126917</v>
      </c>
    </row>
    <row r="86" spans="1:6" ht="12.75" customHeight="1" x14ac:dyDescent="0.2">
      <c r="A86" s="55">
        <v>6414</v>
      </c>
      <c r="B86" s="87" t="s">
        <v>215</v>
      </c>
      <c r="C86" s="52" t="s">
        <v>216</v>
      </c>
      <c r="D86" s="244">
        <v>9631</v>
      </c>
      <c r="E86" s="244">
        <v>20516.939999999999</v>
      </c>
      <c r="F86" s="54">
        <f t="shared" si="0"/>
        <v>213.0302149309521</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319078</v>
      </c>
      <c r="E91" s="53">
        <f t="shared" si="21"/>
        <v>398914.32</v>
      </c>
      <c r="F91" s="54">
        <f t="shared" si="0"/>
        <v>125.02094158795028</v>
      </c>
    </row>
    <row r="92" spans="1:6" ht="12.75" customHeight="1" x14ac:dyDescent="0.2">
      <c r="A92" s="55">
        <v>6421</v>
      </c>
      <c r="B92" s="87" t="s">
        <v>227</v>
      </c>
      <c r="C92" s="52" t="s">
        <v>228</v>
      </c>
      <c r="D92" s="244">
        <v>15008</v>
      </c>
      <c r="E92" s="244">
        <v>9750</v>
      </c>
      <c r="F92" s="54">
        <f t="shared" si="0"/>
        <v>64.965351812366734</v>
      </c>
    </row>
    <row r="93" spans="1:6" ht="12.75" customHeight="1" x14ac:dyDescent="0.2">
      <c r="A93" s="55">
        <v>6422</v>
      </c>
      <c r="B93" s="87" t="s">
        <v>229</v>
      </c>
      <c r="C93" s="52" t="s">
        <v>230</v>
      </c>
      <c r="D93" s="244">
        <v>6222</v>
      </c>
      <c r="E93" s="244">
        <v>11920</v>
      </c>
      <c r="F93" s="54">
        <f t="shared" si="0"/>
        <v>191.57827065252332</v>
      </c>
    </row>
    <row r="94" spans="1:6" ht="12.75" customHeight="1" x14ac:dyDescent="0.2">
      <c r="A94" s="55">
        <v>6423</v>
      </c>
      <c r="B94" s="87" t="s">
        <v>231</v>
      </c>
      <c r="C94" s="52" t="s">
        <v>232</v>
      </c>
      <c r="D94" s="244">
        <v>287642</v>
      </c>
      <c r="E94" s="244">
        <v>365373.78</v>
      </c>
      <c r="F94" s="54">
        <f t="shared" si="0"/>
        <v>127.02379346548835</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10206</v>
      </c>
      <c r="E97" s="244">
        <v>11870.54</v>
      </c>
      <c r="F97" s="54">
        <f t="shared" si="0"/>
        <v>116.30942582794435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2220150</v>
      </c>
      <c r="E106" s="53">
        <f t="shared" si="23"/>
        <v>2612061.6899999995</v>
      </c>
      <c r="F106" s="54">
        <f t="shared" si="0"/>
        <v>117.65248699412199</v>
      </c>
    </row>
    <row r="107" spans="1:6" ht="12.75" customHeight="1" x14ac:dyDescent="0.2">
      <c r="A107" s="55">
        <v>651</v>
      </c>
      <c r="B107" s="87" t="s">
        <v>257</v>
      </c>
      <c r="C107" s="52" t="s">
        <v>258</v>
      </c>
      <c r="D107" s="53">
        <f t="shared" ref="D107:E107" si="24">SUM(D108:D111)</f>
        <v>9035</v>
      </c>
      <c r="E107" s="53">
        <f t="shared" si="24"/>
        <v>9767.4</v>
      </c>
      <c r="F107" s="54">
        <f t="shared" si="0"/>
        <v>108.10625345877145</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3338</v>
      </c>
      <c r="E110" s="244">
        <v>800.44</v>
      </c>
      <c r="F110" s="54">
        <f t="shared" si="0"/>
        <v>23.979628520071902</v>
      </c>
    </row>
    <row r="111" spans="1:6" ht="12.75" customHeight="1" x14ac:dyDescent="0.2">
      <c r="A111" s="55">
        <v>6514</v>
      </c>
      <c r="B111" s="87" t="s">
        <v>265</v>
      </c>
      <c r="C111" s="52" t="s">
        <v>266</v>
      </c>
      <c r="D111" s="244">
        <v>5697</v>
      </c>
      <c r="E111" s="244">
        <v>8966.9599999999991</v>
      </c>
      <c r="F111" s="54">
        <f t="shared" si="0"/>
        <v>157.39792873442161</v>
      </c>
    </row>
    <row r="112" spans="1:6" ht="12.75" customHeight="1" x14ac:dyDescent="0.2">
      <c r="A112" s="55">
        <v>652</v>
      </c>
      <c r="B112" s="87" t="s">
        <v>267</v>
      </c>
      <c r="C112" s="52" t="s">
        <v>268</v>
      </c>
      <c r="D112" s="53">
        <f t="shared" ref="D112:E112" si="25">SUM(D113:D119)</f>
        <v>1171486</v>
      </c>
      <c r="E112" s="53">
        <f t="shared" si="25"/>
        <v>1495842.0699999998</v>
      </c>
      <c r="F112" s="54">
        <f t="shared" si="0"/>
        <v>127.68757543837484</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63598</v>
      </c>
      <c r="E115" s="244">
        <v>30037.63</v>
      </c>
      <c r="F115" s="54">
        <f t="shared" si="0"/>
        <v>47.230463222113904</v>
      </c>
    </row>
    <row r="116" spans="1:6" ht="12.75" customHeight="1" x14ac:dyDescent="0.2">
      <c r="A116" s="55">
        <v>6525</v>
      </c>
      <c r="B116" s="87" t="s">
        <v>275</v>
      </c>
      <c r="C116" s="52" t="s">
        <v>276</v>
      </c>
      <c r="D116" s="244">
        <v>38148</v>
      </c>
      <c r="E116" s="244">
        <v>109194.79</v>
      </c>
      <c r="F116" s="54">
        <f t="shared" si="0"/>
        <v>286.23988151410293</v>
      </c>
    </row>
    <row r="117" spans="1:6" ht="12.75" customHeight="1" x14ac:dyDescent="0.2">
      <c r="A117" s="55">
        <v>6526</v>
      </c>
      <c r="B117" s="87" t="s">
        <v>277</v>
      </c>
      <c r="C117" s="52" t="s">
        <v>278</v>
      </c>
      <c r="D117" s="244">
        <v>1069740</v>
      </c>
      <c r="E117" s="244">
        <v>1356609.65</v>
      </c>
      <c r="F117" s="54">
        <f t="shared" si="0"/>
        <v>126.81676388655185</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1039629</v>
      </c>
      <c r="E120" s="53">
        <f t="shared" si="26"/>
        <v>1106452.22</v>
      </c>
      <c r="F120" s="54">
        <f t="shared" si="0"/>
        <v>106.42760253898264</v>
      </c>
    </row>
    <row r="121" spans="1:6" ht="12.75" customHeight="1" x14ac:dyDescent="0.2">
      <c r="A121" s="55">
        <v>6531</v>
      </c>
      <c r="B121" s="87" t="s">
        <v>285</v>
      </c>
      <c r="C121" s="52" t="s">
        <v>286</v>
      </c>
      <c r="D121" s="244">
        <v>45075</v>
      </c>
      <c r="E121" s="244">
        <v>23111.97</v>
      </c>
      <c r="F121" s="54">
        <f t="shared" si="0"/>
        <v>51.274475873544098</v>
      </c>
    </row>
    <row r="122" spans="1:6" ht="12.75" customHeight="1" x14ac:dyDescent="0.2">
      <c r="A122" s="55">
        <v>6532</v>
      </c>
      <c r="B122" s="87" t="s">
        <v>287</v>
      </c>
      <c r="C122" s="52" t="s">
        <v>288</v>
      </c>
      <c r="D122" s="244">
        <v>994554</v>
      </c>
      <c r="E122" s="244">
        <v>1083340.25</v>
      </c>
      <c r="F122" s="54">
        <f t="shared" si="0"/>
        <v>108.92724276409325</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117400</v>
      </c>
      <c r="E124" s="53">
        <f t="shared" si="27"/>
        <v>124619.85</v>
      </c>
      <c r="F124" s="54">
        <f t="shared" si="0"/>
        <v>106.14978705281091</v>
      </c>
    </row>
    <row r="125" spans="1:6" ht="12.75" customHeight="1" x14ac:dyDescent="0.2">
      <c r="A125" s="55">
        <v>661</v>
      </c>
      <c r="B125" s="88" t="s">
        <v>293</v>
      </c>
      <c r="C125" s="52" t="s">
        <v>294</v>
      </c>
      <c r="D125" s="53">
        <f t="shared" ref="D125:E125" si="28">SUM(D126:D127)</f>
        <v>117400</v>
      </c>
      <c r="E125" s="53">
        <f t="shared" si="28"/>
        <v>124119.85</v>
      </c>
      <c r="F125" s="54">
        <f t="shared" si="0"/>
        <v>105.72389267461671</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117400</v>
      </c>
      <c r="E127" s="244">
        <v>124119.85</v>
      </c>
      <c r="F127" s="54">
        <f t="shared" si="0"/>
        <v>105.72389267461671</v>
      </c>
    </row>
    <row r="128" spans="1:6" ht="24" x14ac:dyDescent="0.2">
      <c r="A128" s="55">
        <v>663</v>
      </c>
      <c r="B128" s="233" t="s">
        <v>299</v>
      </c>
      <c r="C128" s="52" t="s">
        <v>300</v>
      </c>
      <c r="D128" s="53">
        <f t="shared" ref="D128:E128" si="29">SUM(D129:D132)</f>
        <v>0</v>
      </c>
      <c r="E128" s="53">
        <f t="shared" si="29"/>
        <v>500</v>
      </c>
      <c r="F128" s="54" t="str">
        <f t="shared" si="0"/>
        <v>-</v>
      </c>
    </row>
    <row r="129" spans="1:6" ht="12.75" customHeight="1" x14ac:dyDescent="0.2">
      <c r="A129" s="55">
        <v>6631</v>
      </c>
      <c r="B129" s="88" t="s">
        <v>301</v>
      </c>
      <c r="C129" s="52" t="s">
        <v>302</v>
      </c>
      <c r="D129" s="244">
        <v>0</v>
      </c>
      <c r="E129" s="244">
        <v>500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23639</v>
      </c>
      <c r="E139" s="53">
        <f t="shared" si="33"/>
        <v>14700.72</v>
      </c>
      <c r="F139" s="54">
        <f t="shared" si="31"/>
        <v>62.188417445746438</v>
      </c>
    </row>
    <row r="140" spans="1:6" ht="12.75" customHeight="1" x14ac:dyDescent="0.2">
      <c r="A140" s="55">
        <v>681</v>
      </c>
      <c r="B140" s="87" t="s">
        <v>323</v>
      </c>
      <c r="C140" s="52" t="s">
        <v>324</v>
      </c>
      <c r="D140" s="53">
        <f t="shared" ref="D140:E140" si="34">SUM(D141:D149)</f>
        <v>8631</v>
      </c>
      <c r="E140" s="53">
        <f t="shared" si="34"/>
        <v>2466</v>
      </c>
      <c r="F140" s="54">
        <f t="shared" si="31"/>
        <v>28.571428571428569</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8631</v>
      </c>
      <c r="E149" s="244">
        <v>2466</v>
      </c>
      <c r="F149" s="54">
        <f t="shared" si="31"/>
        <v>28.571428571428569</v>
      </c>
    </row>
    <row r="150" spans="1:6" ht="12.75" customHeight="1" x14ac:dyDescent="0.2">
      <c r="A150" s="55">
        <v>683</v>
      </c>
      <c r="B150" s="87" t="s">
        <v>343</v>
      </c>
      <c r="C150" s="52" t="s">
        <v>344</v>
      </c>
      <c r="D150" s="244">
        <v>15008</v>
      </c>
      <c r="E150" s="244">
        <v>12234.72</v>
      </c>
      <c r="F150" s="54">
        <f t="shared" si="31"/>
        <v>81.521321961620458</v>
      </c>
    </row>
    <row r="151" spans="1:6" ht="12.75" customHeight="1" x14ac:dyDescent="0.2">
      <c r="A151" s="55">
        <v>3</v>
      </c>
      <c r="B151" s="87" t="s">
        <v>345</v>
      </c>
      <c r="C151" s="52" t="s">
        <v>53</v>
      </c>
      <c r="D151" s="53">
        <f t="shared" ref="D151:E151" si="35">D152+D163+D196+D215+D224+D252+D263</f>
        <v>21755851</v>
      </c>
      <c r="E151" s="53">
        <f t="shared" si="35"/>
        <v>23387762.920000002</v>
      </c>
      <c r="F151" s="54">
        <f t="shared" si="31"/>
        <v>107.50102544828057</v>
      </c>
    </row>
    <row r="152" spans="1:6" ht="12.75" customHeight="1" x14ac:dyDescent="0.2">
      <c r="A152" s="55">
        <v>31</v>
      </c>
      <c r="B152" s="87" t="s">
        <v>346</v>
      </c>
      <c r="C152" s="52" t="s">
        <v>347</v>
      </c>
      <c r="D152" s="53">
        <f t="shared" ref="D152:E152" si="36">D153+D158+D159</f>
        <v>5135897</v>
      </c>
      <c r="E152" s="53">
        <f t="shared" si="36"/>
        <v>5513683.1400000006</v>
      </c>
      <c r="F152" s="54">
        <f t="shared" si="31"/>
        <v>107.35579666025234</v>
      </c>
    </row>
    <row r="153" spans="1:6" ht="12.75" customHeight="1" x14ac:dyDescent="0.2">
      <c r="A153" s="55">
        <v>311</v>
      </c>
      <c r="B153" s="87" t="s">
        <v>348</v>
      </c>
      <c r="C153" s="52" t="s">
        <v>349</v>
      </c>
      <c r="D153" s="53">
        <f t="shared" ref="D153:E153" si="37">SUM(D154:D157)</f>
        <v>4276833</v>
      </c>
      <c r="E153" s="53">
        <f t="shared" si="37"/>
        <v>4590141.49</v>
      </c>
      <c r="F153" s="54">
        <f t="shared" si="31"/>
        <v>107.32571250736234</v>
      </c>
    </row>
    <row r="154" spans="1:6" ht="12.75" customHeight="1" x14ac:dyDescent="0.2">
      <c r="A154" s="55">
        <v>3111</v>
      </c>
      <c r="B154" s="87" t="s">
        <v>350</v>
      </c>
      <c r="C154" s="52" t="s">
        <v>351</v>
      </c>
      <c r="D154" s="244">
        <v>4276833</v>
      </c>
      <c r="E154" s="244">
        <v>4590141.49</v>
      </c>
      <c r="F154" s="54">
        <f t="shared" si="31"/>
        <v>107.32571250736234</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240825</v>
      </c>
      <c r="E158" s="244">
        <v>250369</v>
      </c>
      <c r="F158" s="54">
        <f t="shared" si="31"/>
        <v>103.96304370393439</v>
      </c>
    </row>
    <row r="159" spans="1:6" ht="12.75" customHeight="1" x14ac:dyDescent="0.2">
      <c r="A159" s="55">
        <v>313</v>
      </c>
      <c r="B159" s="87" t="s">
        <v>360</v>
      </c>
      <c r="C159" s="52" t="s">
        <v>361</v>
      </c>
      <c r="D159" s="53">
        <f t="shared" ref="D159:E159" si="38">SUM(D160:D162)</f>
        <v>618239</v>
      </c>
      <c r="E159" s="53">
        <f t="shared" si="38"/>
        <v>673172.65</v>
      </c>
      <c r="F159" s="54">
        <f t="shared" si="31"/>
        <v>108.8855038261902</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618239</v>
      </c>
      <c r="E161" s="244">
        <v>673172.65</v>
      </c>
      <c r="F161" s="54">
        <f t="shared" si="31"/>
        <v>108.8855038261902</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9432207</v>
      </c>
      <c r="E163" s="53">
        <f t="shared" si="39"/>
        <v>10879005.940000001</v>
      </c>
      <c r="F163" s="54">
        <f t="shared" si="31"/>
        <v>115.33892269327848</v>
      </c>
    </row>
    <row r="164" spans="1:6" ht="12.75" customHeight="1" x14ac:dyDescent="0.2">
      <c r="A164" s="55">
        <v>321</v>
      </c>
      <c r="B164" s="87" t="s">
        <v>369</v>
      </c>
      <c r="C164" s="52" t="s">
        <v>370</v>
      </c>
      <c r="D164" s="53">
        <f t="shared" ref="D164:E164" si="40">SUM(D165:D168)</f>
        <v>187490</v>
      </c>
      <c r="E164" s="53">
        <f t="shared" si="40"/>
        <v>315250.86</v>
      </c>
      <c r="F164" s="54">
        <f t="shared" si="31"/>
        <v>168.14275961384607</v>
      </c>
    </row>
    <row r="165" spans="1:6" ht="12.75" customHeight="1" x14ac:dyDescent="0.2">
      <c r="A165" s="55">
        <v>3211</v>
      </c>
      <c r="B165" s="87" t="s">
        <v>371</v>
      </c>
      <c r="C165" s="52" t="s">
        <v>372</v>
      </c>
      <c r="D165" s="244">
        <v>12650</v>
      </c>
      <c r="E165" s="244">
        <v>28452.75</v>
      </c>
      <c r="F165" s="54">
        <f t="shared" si="31"/>
        <v>224.92292490118575</v>
      </c>
    </row>
    <row r="166" spans="1:6" ht="12.75" customHeight="1" x14ac:dyDescent="0.2">
      <c r="A166" s="55">
        <v>3212</v>
      </c>
      <c r="B166" s="87" t="s">
        <v>373</v>
      </c>
      <c r="C166" s="52" t="s">
        <v>374</v>
      </c>
      <c r="D166" s="244">
        <v>169900</v>
      </c>
      <c r="E166" s="244">
        <v>213017.3</v>
      </c>
      <c r="F166" s="54">
        <f t="shared" si="31"/>
        <v>125.37804590935843</v>
      </c>
    </row>
    <row r="167" spans="1:6" ht="12.75" customHeight="1" x14ac:dyDescent="0.2">
      <c r="A167" s="55">
        <v>3213</v>
      </c>
      <c r="B167" s="87" t="s">
        <v>375</v>
      </c>
      <c r="C167" s="52" t="s">
        <v>376</v>
      </c>
      <c r="D167" s="244">
        <v>3739</v>
      </c>
      <c r="E167" s="244">
        <v>73780.81</v>
      </c>
      <c r="F167" s="54">
        <f t="shared" si="31"/>
        <v>1973.2765445306231</v>
      </c>
    </row>
    <row r="168" spans="1:6" ht="12.75" customHeight="1" x14ac:dyDescent="0.2">
      <c r="A168" s="55">
        <v>3214</v>
      </c>
      <c r="B168" s="87" t="s">
        <v>377</v>
      </c>
      <c r="C168" s="52" t="s">
        <v>378</v>
      </c>
      <c r="D168" s="244">
        <v>1201</v>
      </c>
      <c r="E168" s="244">
        <v>0</v>
      </c>
      <c r="F168" s="54">
        <f t="shared" si="31"/>
        <v>0</v>
      </c>
    </row>
    <row r="169" spans="1:6" ht="12.75" customHeight="1" x14ac:dyDescent="0.2">
      <c r="A169" s="55">
        <v>322</v>
      </c>
      <c r="B169" s="87" t="s">
        <v>379</v>
      </c>
      <c r="C169" s="52" t="s">
        <v>380</v>
      </c>
      <c r="D169" s="53">
        <f t="shared" ref="D169:E169" si="41">SUM(D170:D176)</f>
        <v>1724486</v>
      </c>
      <c r="E169" s="53">
        <f t="shared" si="41"/>
        <v>1987287.62</v>
      </c>
      <c r="F169" s="54">
        <f t="shared" si="31"/>
        <v>115.23941742640997</v>
      </c>
    </row>
    <row r="170" spans="1:6" ht="12.75" customHeight="1" x14ac:dyDescent="0.2">
      <c r="A170" s="55">
        <v>3221</v>
      </c>
      <c r="B170" s="87" t="s">
        <v>381</v>
      </c>
      <c r="C170" s="52" t="s">
        <v>382</v>
      </c>
      <c r="D170" s="244">
        <v>182998</v>
      </c>
      <c r="E170" s="244">
        <v>241516.89</v>
      </c>
      <c r="F170" s="54">
        <f t="shared" si="31"/>
        <v>131.97788500420771</v>
      </c>
    </row>
    <row r="171" spans="1:6" ht="12.75" customHeight="1" x14ac:dyDescent="0.2">
      <c r="A171" s="55">
        <v>3222</v>
      </c>
      <c r="B171" s="87" t="s">
        <v>383</v>
      </c>
      <c r="C171" s="52" t="s">
        <v>384</v>
      </c>
      <c r="D171" s="244">
        <v>241295</v>
      </c>
      <c r="E171" s="244">
        <v>306497.82</v>
      </c>
      <c r="F171" s="54">
        <f t="shared" si="31"/>
        <v>127.02203526803291</v>
      </c>
    </row>
    <row r="172" spans="1:6" ht="12.75" customHeight="1" x14ac:dyDescent="0.2">
      <c r="A172" s="55">
        <v>3223</v>
      </c>
      <c r="B172" s="87" t="s">
        <v>385</v>
      </c>
      <c r="C172" s="52" t="s">
        <v>386</v>
      </c>
      <c r="D172" s="244">
        <v>1124407</v>
      </c>
      <c r="E172" s="244">
        <v>1228682.27</v>
      </c>
      <c r="F172" s="54">
        <f t="shared" si="31"/>
        <v>109.27380121255025</v>
      </c>
    </row>
    <row r="173" spans="1:6" ht="12.75" customHeight="1" x14ac:dyDescent="0.2">
      <c r="A173" s="55">
        <v>3224</v>
      </c>
      <c r="B173" s="87" t="s">
        <v>387</v>
      </c>
      <c r="C173" s="52" t="s">
        <v>388</v>
      </c>
      <c r="D173" s="244">
        <v>14302</v>
      </c>
      <c r="E173" s="244">
        <v>44101.57</v>
      </c>
      <c r="F173" s="54">
        <f t="shared" si="31"/>
        <v>308.35946021535449</v>
      </c>
    </row>
    <row r="174" spans="1:6" ht="12.75" customHeight="1" x14ac:dyDescent="0.2">
      <c r="A174" s="55">
        <v>3225</v>
      </c>
      <c r="B174" s="87" t="s">
        <v>389</v>
      </c>
      <c r="C174" s="52" t="s">
        <v>390</v>
      </c>
      <c r="D174" s="244">
        <v>154133</v>
      </c>
      <c r="E174" s="244">
        <v>155381.26999999999</v>
      </c>
      <c r="F174" s="54">
        <f t="shared" si="31"/>
        <v>100.80986550576449</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7351</v>
      </c>
      <c r="E176" s="244">
        <v>11107.8</v>
      </c>
      <c r="F176" s="54">
        <f t="shared" si="31"/>
        <v>151.10597197660181</v>
      </c>
    </row>
    <row r="177" spans="1:6" ht="12.75" customHeight="1" x14ac:dyDescent="0.2">
      <c r="A177" s="55">
        <v>323</v>
      </c>
      <c r="B177" s="87" t="s">
        <v>395</v>
      </c>
      <c r="C177" s="52" t="s">
        <v>396</v>
      </c>
      <c r="D177" s="53">
        <f t="shared" ref="D177:E177" si="42">SUM(D178:D186)</f>
        <v>6234772</v>
      </c>
      <c r="E177" s="53">
        <f t="shared" si="42"/>
        <v>7480569.0899999999</v>
      </c>
      <c r="F177" s="54">
        <f t="shared" si="31"/>
        <v>119.98143781360409</v>
      </c>
    </row>
    <row r="178" spans="1:6" ht="12.75" customHeight="1" x14ac:dyDescent="0.2">
      <c r="A178" s="55">
        <v>3231</v>
      </c>
      <c r="B178" s="87" t="s">
        <v>397</v>
      </c>
      <c r="C178" s="52" t="s">
        <v>398</v>
      </c>
      <c r="D178" s="244">
        <v>175797</v>
      </c>
      <c r="E178" s="244">
        <v>183162.35</v>
      </c>
      <c r="F178" s="54">
        <f t="shared" si="31"/>
        <v>104.1896903815196</v>
      </c>
    </row>
    <row r="179" spans="1:6" ht="12.75" customHeight="1" x14ac:dyDescent="0.2">
      <c r="A179" s="55">
        <v>3232</v>
      </c>
      <c r="B179" s="87" t="s">
        <v>399</v>
      </c>
      <c r="C179" s="52" t="s">
        <v>400</v>
      </c>
      <c r="D179" s="244">
        <v>4343966</v>
      </c>
      <c r="E179" s="244">
        <v>3704073.55</v>
      </c>
      <c r="F179" s="54">
        <f t="shared" si="31"/>
        <v>85.269395524734776</v>
      </c>
    </row>
    <row r="180" spans="1:6" ht="12.75" customHeight="1" x14ac:dyDescent="0.2">
      <c r="A180" s="55">
        <v>3233</v>
      </c>
      <c r="B180" s="87" t="s">
        <v>401</v>
      </c>
      <c r="C180" s="52" t="s">
        <v>402</v>
      </c>
      <c r="D180" s="244">
        <v>392093</v>
      </c>
      <c r="E180" s="244">
        <v>454733.28</v>
      </c>
      <c r="F180" s="54">
        <f t="shared" si="31"/>
        <v>115.97587307092961</v>
      </c>
    </row>
    <row r="181" spans="1:6" ht="12.75" customHeight="1" x14ac:dyDescent="0.2">
      <c r="A181" s="55">
        <v>3234</v>
      </c>
      <c r="B181" s="87" t="s">
        <v>403</v>
      </c>
      <c r="C181" s="52" t="s">
        <v>404</v>
      </c>
      <c r="D181" s="244">
        <v>170405</v>
      </c>
      <c r="E181" s="244">
        <v>186737.84</v>
      </c>
      <c r="F181" s="54">
        <f t="shared" si="31"/>
        <v>109.58471875825239</v>
      </c>
    </row>
    <row r="182" spans="1:6" ht="12.75" customHeight="1" x14ac:dyDescent="0.2">
      <c r="A182" s="55">
        <v>3235</v>
      </c>
      <c r="B182" s="87" t="s">
        <v>405</v>
      </c>
      <c r="C182" s="52" t="s">
        <v>406</v>
      </c>
      <c r="D182" s="244">
        <v>99868</v>
      </c>
      <c r="E182" s="244">
        <v>104884.96</v>
      </c>
      <c r="F182" s="54">
        <f t="shared" si="31"/>
        <v>105.02359114030521</v>
      </c>
    </row>
    <row r="183" spans="1:6" ht="12.75" customHeight="1" x14ac:dyDescent="0.2">
      <c r="A183" s="55">
        <v>3236</v>
      </c>
      <c r="B183" s="87" t="s">
        <v>407</v>
      </c>
      <c r="C183" s="52" t="s">
        <v>408</v>
      </c>
      <c r="D183" s="244">
        <v>14535</v>
      </c>
      <c r="E183" s="244">
        <v>16089.4</v>
      </c>
      <c r="F183" s="54">
        <f t="shared" si="31"/>
        <v>110.69418644650844</v>
      </c>
    </row>
    <row r="184" spans="1:6" ht="12.75" customHeight="1" x14ac:dyDescent="0.2">
      <c r="A184" s="55">
        <v>3237</v>
      </c>
      <c r="B184" s="87" t="s">
        <v>409</v>
      </c>
      <c r="C184" s="52" t="s">
        <v>410</v>
      </c>
      <c r="D184" s="244">
        <v>240615</v>
      </c>
      <c r="E184" s="244">
        <v>397703.97</v>
      </c>
      <c r="F184" s="54">
        <f t="shared" si="31"/>
        <v>165.28644099495042</v>
      </c>
    </row>
    <row r="185" spans="1:6" ht="12.75" customHeight="1" x14ac:dyDescent="0.2">
      <c r="A185" s="55">
        <v>3238</v>
      </c>
      <c r="B185" s="87" t="s">
        <v>411</v>
      </c>
      <c r="C185" s="52" t="s">
        <v>412</v>
      </c>
      <c r="D185" s="244">
        <v>83096</v>
      </c>
      <c r="E185" s="244">
        <v>129010.51</v>
      </c>
      <c r="F185" s="54">
        <f t="shared" si="31"/>
        <v>155.25477760662366</v>
      </c>
    </row>
    <row r="186" spans="1:6" ht="12.75" customHeight="1" x14ac:dyDescent="0.2">
      <c r="A186" s="55">
        <v>3239</v>
      </c>
      <c r="B186" s="87" t="s">
        <v>413</v>
      </c>
      <c r="C186" s="52" t="s">
        <v>414</v>
      </c>
      <c r="D186" s="244">
        <v>714397</v>
      </c>
      <c r="E186" s="244">
        <v>2304173.23</v>
      </c>
      <c r="F186" s="54">
        <f t="shared" si="31"/>
        <v>322.53400140258151</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1285459</v>
      </c>
      <c r="E188" s="53">
        <f t="shared" si="43"/>
        <v>1095898.3700000001</v>
      </c>
      <c r="F188" s="54">
        <f t="shared" si="31"/>
        <v>85.253467438479177</v>
      </c>
    </row>
    <row r="189" spans="1:6" ht="12.75" customHeight="1" x14ac:dyDescent="0.2">
      <c r="A189" s="55">
        <v>3291</v>
      </c>
      <c r="B189" s="234" t="s">
        <v>419</v>
      </c>
      <c r="C189" s="52" t="s">
        <v>420</v>
      </c>
      <c r="D189" s="244">
        <v>470714</v>
      </c>
      <c r="E189" s="244">
        <v>230905.5</v>
      </c>
      <c r="F189" s="54">
        <f t="shared" si="31"/>
        <v>49.054308985923512</v>
      </c>
    </row>
    <row r="190" spans="1:6" ht="12.75" customHeight="1" x14ac:dyDescent="0.2">
      <c r="A190" s="55">
        <v>3292</v>
      </c>
      <c r="B190" s="87" t="s">
        <v>421</v>
      </c>
      <c r="C190" s="52" t="s">
        <v>422</v>
      </c>
      <c r="D190" s="244">
        <v>76246</v>
      </c>
      <c r="E190" s="244">
        <v>80997.39</v>
      </c>
      <c r="F190" s="54">
        <f t="shared" si="31"/>
        <v>106.23165805419302</v>
      </c>
    </row>
    <row r="191" spans="1:6" ht="12.75" customHeight="1" x14ac:dyDescent="0.2">
      <c r="A191" s="55">
        <v>3293</v>
      </c>
      <c r="B191" s="87" t="s">
        <v>423</v>
      </c>
      <c r="C191" s="52" t="s">
        <v>424</v>
      </c>
      <c r="D191" s="244">
        <v>111768</v>
      </c>
      <c r="E191" s="244">
        <v>123256.48</v>
      </c>
      <c r="F191" s="54">
        <f t="shared" si="31"/>
        <v>110.27886335981675</v>
      </c>
    </row>
    <row r="192" spans="1:6" ht="12.75" customHeight="1" x14ac:dyDescent="0.2">
      <c r="A192" s="55">
        <v>3294</v>
      </c>
      <c r="B192" s="87" t="s">
        <v>425</v>
      </c>
      <c r="C192" s="52" t="s">
        <v>426</v>
      </c>
      <c r="D192" s="244">
        <v>28934</v>
      </c>
      <c r="E192" s="244">
        <v>30892.28</v>
      </c>
      <c r="F192" s="54">
        <f t="shared" si="31"/>
        <v>106.76809290108523</v>
      </c>
    </row>
    <row r="193" spans="1:6" ht="12.75" customHeight="1" x14ac:dyDescent="0.2">
      <c r="A193" s="55">
        <v>3295</v>
      </c>
      <c r="B193" s="87" t="s">
        <v>427</v>
      </c>
      <c r="C193" s="52" t="s">
        <v>428</v>
      </c>
      <c r="D193" s="244">
        <v>0</v>
      </c>
      <c r="E193" s="244">
        <v>696.25</v>
      </c>
      <c r="F193" s="54" t="str">
        <f t="shared" si="31"/>
        <v>-</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597797</v>
      </c>
      <c r="E195" s="244">
        <v>629150.47</v>
      </c>
      <c r="F195" s="54">
        <f t="shared" si="31"/>
        <v>105.24483562145677</v>
      </c>
    </row>
    <row r="196" spans="1:6" ht="12.75" customHeight="1" x14ac:dyDescent="0.2">
      <c r="A196" s="55">
        <v>34</v>
      </c>
      <c r="B196" s="234" t="s">
        <v>433</v>
      </c>
      <c r="C196" s="52" t="s">
        <v>434</v>
      </c>
      <c r="D196" s="53">
        <f t="shared" ref="D196:E196" si="44">D197+D202+D210</f>
        <v>162758</v>
      </c>
      <c r="E196" s="53">
        <f t="shared" si="44"/>
        <v>162576.94999999998</v>
      </c>
      <c r="F196" s="54">
        <f t="shared" si="31"/>
        <v>99.8887612283267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130942</v>
      </c>
      <c r="E202" s="53">
        <f t="shared" si="46"/>
        <v>119004.04</v>
      </c>
      <c r="F202" s="54">
        <f t="shared" si="31"/>
        <v>90.883016908249445</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130942</v>
      </c>
      <c r="E204" s="244">
        <v>119004.04</v>
      </c>
      <c r="F204" s="54">
        <f t="shared" si="31"/>
        <v>90.883016908249445</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31816</v>
      </c>
      <c r="E210" s="53">
        <f t="shared" si="47"/>
        <v>43572.909999999996</v>
      </c>
      <c r="F210" s="54">
        <f t="shared" si="31"/>
        <v>136.9528224792557</v>
      </c>
    </row>
    <row r="211" spans="1:6" ht="12.75" customHeight="1" x14ac:dyDescent="0.2">
      <c r="A211" s="55">
        <v>3431</v>
      </c>
      <c r="B211" s="234" t="s">
        <v>463</v>
      </c>
      <c r="C211" s="52" t="s">
        <v>464</v>
      </c>
      <c r="D211" s="244">
        <v>21409</v>
      </c>
      <c r="E211" s="244">
        <v>30058.6</v>
      </c>
      <c r="F211" s="54">
        <f t="shared" si="31"/>
        <v>140.40170021953384</v>
      </c>
    </row>
    <row r="212" spans="1:6" ht="12.75" customHeight="1" x14ac:dyDescent="0.2">
      <c r="A212" s="55">
        <v>3432</v>
      </c>
      <c r="B212" s="87" t="s">
        <v>465</v>
      </c>
      <c r="C212" s="52" t="s">
        <v>466</v>
      </c>
      <c r="D212" s="244">
        <v>0</v>
      </c>
      <c r="E212" s="244">
        <v>27.69</v>
      </c>
      <c r="F212" s="54" t="str">
        <f t="shared" si="31"/>
        <v>-</v>
      </c>
    </row>
    <row r="213" spans="1:6" ht="12.75" customHeight="1" x14ac:dyDescent="0.2">
      <c r="A213" s="55">
        <v>3433</v>
      </c>
      <c r="B213" s="87" t="s">
        <v>467</v>
      </c>
      <c r="C213" s="52" t="s">
        <v>468</v>
      </c>
      <c r="D213" s="244">
        <v>322</v>
      </c>
      <c r="E213" s="244">
        <v>29.56</v>
      </c>
      <c r="F213" s="54">
        <f t="shared" si="31"/>
        <v>9.1801242236024851</v>
      </c>
    </row>
    <row r="214" spans="1:6" ht="12.75" customHeight="1" x14ac:dyDescent="0.2">
      <c r="A214" s="55">
        <v>3434</v>
      </c>
      <c r="B214" s="87" t="s">
        <v>469</v>
      </c>
      <c r="C214" s="52" t="s">
        <v>470</v>
      </c>
      <c r="D214" s="244">
        <v>10085</v>
      </c>
      <c r="E214" s="244">
        <v>13457.06</v>
      </c>
      <c r="F214" s="54">
        <f t="shared" si="31"/>
        <v>133.43639067922658</v>
      </c>
    </row>
    <row r="215" spans="1:6" ht="12.75" customHeight="1" x14ac:dyDescent="0.2">
      <c r="A215" s="55">
        <v>35</v>
      </c>
      <c r="B215" s="87" t="s">
        <v>471</v>
      </c>
      <c r="C215" s="52" t="s">
        <v>472</v>
      </c>
      <c r="D215" s="53">
        <f t="shared" ref="D215:E215" si="48">D216+D219+D223</f>
        <v>1693301</v>
      </c>
      <c r="E215" s="53">
        <f t="shared" si="48"/>
        <v>1680430</v>
      </c>
      <c r="F215" s="54">
        <f t="shared" si="31"/>
        <v>99.239887060835613</v>
      </c>
    </row>
    <row r="216" spans="1:6" ht="12.75" customHeight="1" x14ac:dyDescent="0.2">
      <c r="A216" s="55">
        <v>351</v>
      </c>
      <c r="B216" s="87" t="s">
        <v>473</v>
      </c>
      <c r="C216" s="52" t="s">
        <v>474</v>
      </c>
      <c r="D216" s="53">
        <f t="shared" ref="D216:E216" si="49">SUM(D217:D218)</f>
        <v>1302396</v>
      </c>
      <c r="E216" s="53">
        <f t="shared" si="49"/>
        <v>1296000</v>
      </c>
      <c r="F216" s="54">
        <f t="shared" si="31"/>
        <v>99.508905125629994</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1302396</v>
      </c>
      <c r="E218" s="244">
        <v>1296000</v>
      </c>
      <c r="F218" s="54">
        <f t="shared" si="31"/>
        <v>99.508905125629994</v>
      </c>
    </row>
    <row r="219" spans="1:6" ht="24" x14ac:dyDescent="0.2">
      <c r="A219" s="55">
        <v>352</v>
      </c>
      <c r="B219" s="87" t="s">
        <v>479</v>
      </c>
      <c r="C219" s="52" t="s">
        <v>480</v>
      </c>
      <c r="D219" s="53">
        <f t="shared" ref="D219:E219" si="50">SUM(D220:D222)</f>
        <v>390905</v>
      </c>
      <c r="E219" s="53">
        <f t="shared" si="50"/>
        <v>384430</v>
      </c>
      <c r="F219" s="54">
        <f t="shared" si="31"/>
        <v>98.343587316611462</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240910</v>
      </c>
      <c r="E221" s="244">
        <v>234430</v>
      </c>
      <c r="F221" s="54">
        <f t="shared" si="31"/>
        <v>97.310198829438377</v>
      </c>
    </row>
    <row r="222" spans="1:6" ht="12.75" customHeight="1" x14ac:dyDescent="0.2">
      <c r="A222" s="55">
        <v>3523</v>
      </c>
      <c r="B222" s="87" t="s">
        <v>485</v>
      </c>
      <c r="C222" s="52" t="s">
        <v>486</v>
      </c>
      <c r="D222" s="244">
        <v>149995</v>
      </c>
      <c r="E222" s="244">
        <v>150000</v>
      </c>
      <c r="F222" s="54">
        <f t="shared" si="31"/>
        <v>100.00333344444815</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286815</v>
      </c>
      <c r="E224" s="53">
        <f t="shared" si="51"/>
        <v>217044.74</v>
      </c>
      <c r="F224" s="54">
        <f t="shared" ref="F224:F235" si="52">IF(D224&lt;&gt;0,IF(E224/D224&gt;=100,"&gt;&gt;100",E224/D224*100),"-")</f>
        <v>75.674124435611802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124812</v>
      </c>
      <c r="E231" s="53">
        <f t="shared" si="55"/>
        <v>25000</v>
      </c>
      <c r="F231" s="54">
        <f t="shared" si="52"/>
        <v>20.03012530846393</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124812</v>
      </c>
      <c r="E233" s="244">
        <v>25000</v>
      </c>
      <c r="F233" s="54">
        <f t="shared" si="52"/>
        <v>20.03012530846393</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162003</v>
      </c>
      <c r="E236" s="53">
        <f t="shared" si="56"/>
        <v>192044.74</v>
      </c>
      <c r="F236" s="54">
        <f t="shared" ref="F236:F239" si="57">IF(D236&lt;&gt;0,IF(E236/D236&gt;=100,"&gt;&gt;100",E236/D236*100),"-")</f>
        <v>118.5439405443109</v>
      </c>
    </row>
    <row r="237" spans="1:6" ht="12.75" customHeight="1" x14ac:dyDescent="0.2">
      <c r="A237" s="55" t="s">
        <v>515</v>
      </c>
      <c r="B237" s="87" t="s">
        <v>516</v>
      </c>
      <c r="C237" s="52" t="s">
        <v>515</v>
      </c>
      <c r="D237" s="244">
        <v>162003</v>
      </c>
      <c r="E237" s="244">
        <v>172044.74</v>
      </c>
      <c r="F237" s="54">
        <f t="shared" si="57"/>
        <v>106.19849015141693</v>
      </c>
    </row>
    <row r="238" spans="1:6" ht="12.75" customHeight="1" x14ac:dyDescent="0.2">
      <c r="A238" s="55" t="s">
        <v>517</v>
      </c>
      <c r="B238" s="87" t="s">
        <v>518</v>
      </c>
      <c r="C238" s="52" t="s">
        <v>517</v>
      </c>
      <c r="D238" s="244">
        <v>0</v>
      </c>
      <c r="E238" s="244">
        <v>20000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1451309</v>
      </c>
      <c r="E252" s="53">
        <f t="shared" si="63"/>
        <v>1731173.37</v>
      </c>
      <c r="F252" s="54">
        <f t="shared" ref="F252:F258" si="64">IF(D252&lt;&gt;0,IF(E252/D252&gt;=100,"&gt;&gt;100",E252/D252*100),"-")</f>
        <v>119.28358261404016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1451309</v>
      </c>
      <c r="E259" s="53">
        <f t="shared" si="66"/>
        <v>1731173.37</v>
      </c>
      <c r="F259" s="54">
        <f t="shared" ref="F259:F262" si="67">IF(D259&lt;&gt;0,IF(E259/D259&gt;=100,"&gt;&gt;100",E259/D259*100),"-")</f>
        <v>119.28358261404016</v>
      </c>
    </row>
    <row r="260" spans="1:6" ht="12.75" customHeight="1" x14ac:dyDescent="0.2">
      <c r="A260" s="55">
        <v>3721</v>
      </c>
      <c r="B260" s="87" t="s">
        <v>557</v>
      </c>
      <c r="C260" s="52" t="s">
        <v>558</v>
      </c>
      <c r="D260" s="244">
        <v>750039</v>
      </c>
      <c r="E260" s="244">
        <v>929145</v>
      </c>
      <c r="F260" s="54">
        <f t="shared" si="67"/>
        <v>123.87955826297032</v>
      </c>
    </row>
    <row r="261" spans="1:6" ht="12.75" customHeight="1" x14ac:dyDescent="0.2">
      <c r="A261" s="55">
        <v>3722</v>
      </c>
      <c r="B261" s="87" t="s">
        <v>559</v>
      </c>
      <c r="C261" s="52" t="s">
        <v>560</v>
      </c>
      <c r="D261" s="244">
        <v>701270</v>
      </c>
      <c r="E261" s="244">
        <v>802028.37</v>
      </c>
      <c r="F261" s="54">
        <f t="shared" si="67"/>
        <v>114.3679852268028</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3593564</v>
      </c>
      <c r="E263" s="53">
        <f t="shared" si="68"/>
        <v>3203848.78</v>
      </c>
      <c r="F263" s="54">
        <f t="shared" ref="F263:F267" si="69">IF(D263&lt;&gt;0,IF(E263/D263&gt;=100,"&gt;&gt;100",E263/D263*100),"-")</f>
        <v>89.155189110309436</v>
      </c>
    </row>
    <row r="264" spans="1:6" ht="12.75" customHeight="1" x14ac:dyDescent="0.2">
      <c r="A264" s="55">
        <v>381</v>
      </c>
      <c r="B264" s="87" t="s">
        <v>565</v>
      </c>
      <c r="C264" s="52" t="s">
        <v>566</v>
      </c>
      <c r="D264" s="53">
        <f t="shared" ref="D264:E264" si="70">SUM(D265:D267)</f>
        <v>3412240</v>
      </c>
      <c r="E264" s="53">
        <f t="shared" si="70"/>
        <v>3203848.78</v>
      </c>
      <c r="F264" s="54">
        <f t="shared" si="69"/>
        <v>93.892832274400391</v>
      </c>
    </row>
    <row r="265" spans="1:6" ht="12.75" customHeight="1" x14ac:dyDescent="0.2">
      <c r="A265" s="55">
        <v>3811</v>
      </c>
      <c r="B265" s="87" t="s">
        <v>567</v>
      </c>
      <c r="C265" s="52" t="s">
        <v>568</v>
      </c>
      <c r="D265" s="244">
        <v>3285574</v>
      </c>
      <c r="E265" s="244">
        <v>3193840.86</v>
      </c>
      <c r="F265" s="54">
        <f t="shared" si="69"/>
        <v>97.208002619937943</v>
      </c>
    </row>
    <row r="266" spans="1:6" ht="12.75" customHeight="1" x14ac:dyDescent="0.2">
      <c r="A266" s="55">
        <v>3812</v>
      </c>
      <c r="B266" s="87" t="s">
        <v>569</v>
      </c>
      <c r="C266" s="52" t="s">
        <v>570</v>
      </c>
      <c r="D266" s="244">
        <v>126666</v>
      </c>
      <c r="E266" s="244">
        <v>10007.92</v>
      </c>
      <c r="F266" s="54">
        <f t="shared" si="69"/>
        <v>7.9010310580581997</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172988</v>
      </c>
      <c r="E268" s="53">
        <f t="shared" si="71"/>
        <v>0</v>
      </c>
      <c r="F268" s="54">
        <f t="shared" ref="F268:F272" si="72">IF(D268&lt;&gt;0,IF(E268/D268&gt;=100,"&gt;&gt;100",E268/D268*100),"-")</f>
        <v>0</v>
      </c>
    </row>
    <row r="269" spans="1:6" ht="12.75" customHeight="1" x14ac:dyDescent="0.2">
      <c r="A269" s="55">
        <v>3821</v>
      </c>
      <c r="B269" s="87" t="s">
        <v>575</v>
      </c>
      <c r="C269" s="52" t="s">
        <v>576</v>
      </c>
      <c r="D269" s="244">
        <v>172988</v>
      </c>
      <c r="E269" s="244">
        <v>0</v>
      </c>
      <c r="F269" s="54">
        <f t="shared" si="72"/>
        <v>0</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8336</v>
      </c>
      <c r="E273" s="53">
        <f t="shared" si="73"/>
        <v>0</v>
      </c>
      <c r="F273" s="54">
        <f t="shared" ref="F273:F284" si="74">IF(D273&lt;&gt;0,IF(E273/D273&gt;=100,"&gt;&gt;100",E273/D273*100),"-")</f>
        <v>0</v>
      </c>
    </row>
    <row r="274" spans="1:6" ht="12.75" customHeight="1" x14ac:dyDescent="0.2">
      <c r="A274" s="55">
        <v>3831</v>
      </c>
      <c r="B274" s="87" t="s">
        <v>585</v>
      </c>
      <c r="C274" s="52" t="s">
        <v>586</v>
      </c>
      <c r="D274" s="244">
        <v>8336</v>
      </c>
      <c r="E274" s="244">
        <v>0</v>
      </c>
      <c r="F274" s="54">
        <f t="shared" si="74"/>
        <v>0</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21755851</v>
      </c>
      <c r="E289" s="53">
        <f t="shared" si="79"/>
        <v>23387762.920000002</v>
      </c>
      <c r="F289" s="54">
        <f t="shared" si="76"/>
        <v>107.50102544828057</v>
      </c>
    </row>
    <row r="290" spans="1:6" ht="12.75" customHeight="1" x14ac:dyDescent="0.2">
      <c r="A290" s="55" t="s">
        <v>606</v>
      </c>
      <c r="B290" s="87" t="s">
        <v>617</v>
      </c>
      <c r="C290" s="52" t="s">
        <v>618</v>
      </c>
      <c r="D290" s="53">
        <f>IF(D6&gt;=D289,D6-D289,0)</f>
        <v>8095088</v>
      </c>
      <c r="E290" s="53">
        <f>IF(E6&gt;=E289,E6-E289,0)</f>
        <v>2779517.3799999952</v>
      </c>
      <c r="F290" s="54">
        <f t="shared" si="76"/>
        <v>34.335851321196202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39626</v>
      </c>
      <c r="E292" s="244">
        <v>4905831.79</v>
      </c>
      <c r="F292" s="54" t="str">
        <f t="shared" si="76"/>
        <v>&gt;&gt;100</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826654</v>
      </c>
      <c r="E294" s="244">
        <v>842204.57</v>
      </c>
      <c r="F294" s="54">
        <f t="shared" si="76"/>
        <v>101.88114616272345</v>
      </c>
    </row>
    <row r="295" spans="1:6" ht="24" x14ac:dyDescent="0.2">
      <c r="A295" s="55">
        <v>9661</v>
      </c>
      <c r="B295" s="87" t="s">
        <v>627</v>
      </c>
      <c r="C295" s="52" t="s">
        <v>628</v>
      </c>
      <c r="D295" s="244">
        <v>11710</v>
      </c>
      <c r="E295" s="244">
        <v>16056.85</v>
      </c>
      <c r="F295" s="54">
        <f t="shared" si="76"/>
        <v>137.12083689154568</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331912</v>
      </c>
      <c r="E298" s="53">
        <f t="shared" si="80"/>
        <v>65191.11</v>
      </c>
      <c r="F298" s="54">
        <f t="shared" ref="F298:F418" si="81">IF(D298&lt;&gt;0,IF(E298/D298&gt;=100,"&gt;&gt;100",E298/D298*100),"-")</f>
        <v>19.641082576104509</v>
      </c>
    </row>
    <row r="299" spans="1:6" ht="12.75" customHeight="1" x14ac:dyDescent="0.2">
      <c r="A299" s="55">
        <v>71</v>
      </c>
      <c r="B299" s="87" t="s">
        <v>634</v>
      </c>
      <c r="C299" s="52" t="s">
        <v>635</v>
      </c>
      <c r="D299" s="53">
        <f t="shared" ref="D299:E299" si="82">D300+D304</f>
        <v>325126</v>
      </c>
      <c r="E299" s="53">
        <f t="shared" si="82"/>
        <v>59162</v>
      </c>
      <c r="F299" s="54">
        <f t="shared" si="81"/>
        <v>18.196637611264556</v>
      </c>
    </row>
    <row r="300" spans="1:6" ht="24" x14ac:dyDescent="0.2">
      <c r="A300" s="55">
        <v>711</v>
      </c>
      <c r="B300" s="87" t="s">
        <v>636</v>
      </c>
      <c r="C300" s="52" t="s">
        <v>637</v>
      </c>
      <c r="D300" s="53">
        <f t="shared" ref="D300:E300" si="83">SUM(D301:D303)</f>
        <v>325126</v>
      </c>
      <c r="E300" s="53">
        <f t="shared" si="83"/>
        <v>59162</v>
      </c>
      <c r="F300" s="54">
        <f t="shared" si="81"/>
        <v>18.196637611264556</v>
      </c>
    </row>
    <row r="301" spans="1:6" ht="12.75" customHeight="1" x14ac:dyDescent="0.2">
      <c r="A301" s="55">
        <v>7111</v>
      </c>
      <c r="B301" s="87" t="s">
        <v>638</v>
      </c>
      <c r="C301" s="52" t="s">
        <v>639</v>
      </c>
      <c r="D301" s="244">
        <v>325126</v>
      </c>
      <c r="E301" s="244">
        <v>59162</v>
      </c>
      <c r="F301" s="54">
        <f t="shared" si="81"/>
        <v>18.196637611264556</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6786</v>
      </c>
      <c r="E311" s="53">
        <f t="shared" si="85"/>
        <v>6029.11</v>
      </c>
      <c r="F311" s="54">
        <f t="shared" si="81"/>
        <v>88.846301208370164</v>
      </c>
    </row>
    <row r="312" spans="1:6" ht="12.75" customHeight="1" x14ac:dyDescent="0.2">
      <c r="A312" s="55">
        <v>721</v>
      </c>
      <c r="B312" s="87" t="s">
        <v>660</v>
      </c>
      <c r="C312" s="52" t="s">
        <v>661</v>
      </c>
      <c r="D312" s="53">
        <f t="shared" ref="D312:E312" si="86">SUM(D313:D316)</f>
        <v>6786</v>
      </c>
      <c r="E312" s="53">
        <f t="shared" si="86"/>
        <v>6029.11</v>
      </c>
      <c r="F312" s="54">
        <f t="shared" si="81"/>
        <v>88.846301208370164</v>
      </c>
    </row>
    <row r="313" spans="1:6" ht="12.75" customHeight="1" x14ac:dyDescent="0.2">
      <c r="A313" s="55">
        <v>7211</v>
      </c>
      <c r="B313" s="87" t="s">
        <v>662</v>
      </c>
      <c r="C313" s="52" t="s">
        <v>663</v>
      </c>
      <c r="D313" s="244">
        <v>6786</v>
      </c>
      <c r="E313" s="244">
        <v>6029.11</v>
      </c>
      <c r="F313" s="54">
        <f t="shared" si="81"/>
        <v>88.846301208370164</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4372077</v>
      </c>
      <c r="E350" s="53">
        <f t="shared" si="95"/>
        <v>2734479.8400000003</v>
      </c>
      <c r="F350" s="54">
        <f t="shared" si="81"/>
        <v>62.544183005011121</v>
      </c>
    </row>
    <row r="351" spans="1:6" ht="12.75" customHeight="1" x14ac:dyDescent="0.2">
      <c r="A351" s="55">
        <v>41</v>
      </c>
      <c r="B351" s="87" t="s">
        <v>738</v>
      </c>
      <c r="C351" s="52" t="s">
        <v>739</v>
      </c>
      <c r="D351" s="53">
        <f t="shared" ref="D351:E351" si="96">D352+D356</f>
        <v>0</v>
      </c>
      <c r="E351" s="53">
        <f t="shared" si="96"/>
        <v>14068.33</v>
      </c>
      <c r="F351" s="54" t="str">
        <f t="shared" si="81"/>
        <v>-</v>
      </c>
    </row>
    <row r="352" spans="1:6" ht="12.75" customHeight="1" x14ac:dyDescent="0.2">
      <c r="A352" s="55">
        <v>411</v>
      </c>
      <c r="B352" s="87" t="s">
        <v>740</v>
      </c>
      <c r="C352" s="52" t="s">
        <v>741</v>
      </c>
      <c r="D352" s="53">
        <f t="shared" ref="D352:E352" si="97">SUM(D353:D355)</f>
        <v>0</v>
      </c>
      <c r="E352" s="53">
        <f t="shared" si="97"/>
        <v>14068.33</v>
      </c>
      <c r="F352" s="54" t="str">
        <f t="shared" si="81"/>
        <v>-</v>
      </c>
    </row>
    <row r="353" spans="1:6" ht="12.75" customHeight="1" x14ac:dyDescent="0.2">
      <c r="A353" s="55">
        <v>4111</v>
      </c>
      <c r="B353" s="87" t="s">
        <v>638</v>
      </c>
      <c r="C353" s="52" t="s">
        <v>742</v>
      </c>
      <c r="D353" s="244">
        <v>0</v>
      </c>
      <c r="E353" s="244">
        <v>14068.33</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2965814</v>
      </c>
      <c r="E363" s="53">
        <f t="shared" si="99"/>
        <v>2327948.9500000002</v>
      </c>
      <c r="F363" s="54">
        <f t="shared" si="81"/>
        <v>78.492749376730984</v>
      </c>
    </row>
    <row r="364" spans="1:6" ht="12.75" customHeight="1" x14ac:dyDescent="0.2">
      <c r="A364" s="55">
        <v>421</v>
      </c>
      <c r="B364" s="87" t="s">
        <v>756</v>
      </c>
      <c r="C364" s="52" t="s">
        <v>757</v>
      </c>
      <c r="D364" s="53">
        <f t="shared" ref="D364:E364" si="100">SUM(D365:D368)</f>
        <v>1884025</v>
      </c>
      <c r="E364" s="53">
        <f t="shared" si="100"/>
        <v>1956249.91</v>
      </c>
      <c r="F364" s="54">
        <f t="shared" si="81"/>
        <v>103.83354307931158</v>
      </c>
    </row>
    <row r="365" spans="1:6" ht="12.75" customHeight="1" x14ac:dyDescent="0.2">
      <c r="A365" s="55">
        <v>4211</v>
      </c>
      <c r="B365" s="87" t="s">
        <v>662</v>
      </c>
      <c r="C365" s="52" t="s">
        <v>758</v>
      </c>
      <c r="D365" s="244">
        <v>44375</v>
      </c>
      <c r="E365" s="244">
        <v>0</v>
      </c>
      <c r="F365" s="54">
        <f t="shared" si="81"/>
        <v>0</v>
      </c>
    </row>
    <row r="366" spans="1:6" ht="12.75" customHeight="1" x14ac:dyDescent="0.2">
      <c r="A366" s="55">
        <v>4212</v>
      </c>
      <c r="B366" s="87" t="s">
        <v>664</v>
      </c>
      <c r="C366" s="52" t="s">
        <v>759</v>
      </c>
      <c r="D366" s="244">
        <v>517573</v>
      </c>
      <c r="E366" s="244">
        <v>367909.97</v>
      </c>
      <c r="F366" s="54">
        <f t="shared" si="81"/>
        <v>71.083686745637806</v>
      </c>
    </row>
    <row r="367" spans="1:6" ht="12.75" customHeight="1" x14ac:dyDescent="0.2">
      <c r="A367" s="55">
        <v>4213</v>
      </c>
      <c r="B367" s="87" t="s">
        <v>666</v>
      </c>
      <c r="C367" s="52" t="s">
        <v>760</v>
      </c>
      <c r="D367" s="244">
        <v>1264077</v>
      </c>
      <c r="E367" s="244">
        <v>1256882.75</v>
      </c>
      <c r="F367" s="54">
        <f t="shared" si="81"/>
        <v>99.430869322042881</v>
      </c>
    </row>
    <row r="368" spans="1:6" ht="12.75" customHeight="1" x14ac:dyDescent="0.2">
      <c r="A368" s="55">
        <v>4214</v>
      </c>
      <c r="B368" s="87" t="s">
        <v>668</v>
      </c>
      <c r="C368" s="52" t="s">
        <v>761</v>
      </c>
      <c r="D368" s="244">
        <v>58000</v>
      </c>
      <c r="E368" s="244">
        <v>331457.19</v>
      </c>
      <c r="F368" s="54">
        <f t="shared" si="81"/>
        <v>571.47791379310343</v>
      </c>
    </row>
    <row r="369" spans="1:6" ht="12.75" customHeight="1" x14ac:dyDescent="0.2">
      <c r="A369" s="55">
        <v>422</v>
      </c>
      <c r="B369" s="87" t="s">
        <v>762</v>
      </c>
      <c r="C369" s="52" t="s">
        <v>763</v>
      </c>
      <c r="D369" s="53">
        <f t="shared" ref="D369:E369" si="101">SUM(D370:D377)</f>
        <v>826365</v>
      </c>
      <c r="E369" s="53">
        <f t="shared" si="101"/>
        <v>250875.13</v>
      </c>
      <c r="F369" s="54">
        <f t="shared" si="81"/>
        <v>30.358876525506282</v>
      </c>
    </row>
    <row r="370" spans="1:6" ht="12.75" customHeight="1" x14ac:dyDescent="0.2">
      <c r="A370" s="55">
        <v>4221</v>
      </c>
      <c r="B370" s="87" t="s">
        <v>672</v>
      </c>
      <c r="C370" s="52" t="s">
        <v>764</v>
      </c>
      <c r="D370" s="244">
        <v>26548</v>
      </c>
      <c r="E370" s="244">
        <v>30151.63</v>
      </c>
      <c r="F370" s="54">
        <f t="shared" si="81"/>
        <v>113.57401687509416</v>
      </c>
    </row>
    <row r="371" spans="1:6" ht="12.75" customHeight="1" x14ac:dyDescent="0.2">
      <c r="A371" s="55">
        <v>4222</v>
      </c>
      <c r="B371" s="87" t="s">
        <v>765</v>
      </c>
      <c r="C371" s="52" t="s">
        <v>766</v>
      </c>
      <c r="D371" s="244">
        <v>22717</v>
      </c>
      <c r="E371" s="244">
        <v>0</v>
      </c>
      <c r="F371" s="54">
        <f t="shared" si="81"/>
        <v>0</v>
      </c>
    </row>
    <row r="372" spans="1:6" ht="12.75" customHeight="1" x14ac:dyDescent="0.2">
      <c r="A372" s="55">
        <v>4223</v>
      </c>
      <c r="B372" s="87" t="s">
        <v>676</v>
      </c>
      <c r="C372" s="52" t="s">
        <v>767</v>
      </c>
      <c r="D372" s="244">
        <v>578842</v>
      </c>
      <c r="E372" s="244">
        <v>18409.25</v>
      </c>
      <c r="F372" s="54">
        <f t="shared" si="81"/>
        <v>3.1803583706780088</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4244</v>
      </c>
      <c r="E375" s="244">
        <v>0</v>
      </c>
      <c r="F375" s="54">
        <f t="shared" si="81"/>
        <v>0</v>
      </c>
    </row>
    <row r="376" spans="1:6" ht="12.75" customHeight="1" x14ac:dyDescent="0.2">
      <c r="A376" s="55">
        <v>4227</v>
      </c>
      <c r="B376" s="234" t="s">
        <v>684</v>
      </c>
      <c r="C376" s="52" t="s">
        <v>771</v>
      </c>
      <c r="D376" s="244">
        <v>194014</v>
      </c>
      <c r="E376" s="244">
        <v>202314.25</v>
      </c>
      <c r="F376" s="54">
        <f t="shared" si="81"/>
        <v>104.27817064747904</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83242</v>
      </c>
      <c r="E383" s="53">
        <f t="shared" si="103"/>
        <v>88873.91</v>
      </c>
      <c r="F383" s="54">
        <f t="shared" si="81"/>
        <v>106.76570721510777</v>
      </c>
    </row>
    <row r="384" spans="1:6" ht="12.75" customHeight="1" x14ac:dyDescent="0.2">
      <c r="A384" s="55">
        <v>4241</v>
      </c>
      <c r="B384" s="87" t="s">
        <v>781</v>
      </c>
      <c r="C384" s="52" t="s">
        <v>782</v>
      </c>
      <c r="D384" s="244">
        <v>83242</v>
      </c>
      <c r="E384" s="244">
        <v>78873.91</v>
      </c>
      <c r="F384" s="54">
        <f t="shared" si="81"/>
        <v>94.752540784700031</v>
      </c>
    </row>
    <row r="385" spans="1:6" ht="12.75" customHeight="1" x14ac:dyDescent="0.2">
      <c r="A385" s="55">
        <v>4242</v>
      </c>
      <c r="B385" s="87" t="s">
        <v>702</v>
      </c>
      <c r="C385" s="52" t="s">
        <v>783</v>
      </c>
      <c r="D385" s="244">
        <v>0</v>
      </c>
      <c r="E385" s="244">
        <v>10000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172182</v>
      </c>
      <c r="E391" s="53">
        <f t="shared" si="105"/>
        <v>31950</v>
      </c>
      <c r="F391" s="54">
        <f t="shared" si="81"/>
        <v>18.555946614628706</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18113</v>
      </c>
      <c r="E393" s="244">
        <v>7450</v>
      </c>
      <c r="F393" s="54">
        <f t="shared" si="81"/>
        <v>41.130679622370678</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154069</v>
      </c>
      <c r="E395" s="244">
        <v>24500</v>
      </c>
      <c r="F395" s="54">
        <f t="shared" si="81"/>
        <v>15.901966002245747</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1406263</v>
      </c>
      <c r="E402" s="53">
        <f t="shared" si="109"/>
        <v>392462.56</v>
      </c>
      <c r="F402" s="54">
        <f t="shared" si="81"/>
        <v>27.9081907153925</v>
      </c>
    </row>
    <row r="403" spans="1:6" ht="12.75" customHeight="1" x14ac:dyDescent="0.2">
      <c r="A403" s="55">
        <v>451</v>
      </c>
      <c r="B403" s="87" t="s">
        <v>809</v>
      </c>
      <c r="C403" s="52" t="s">
        <v>810</v>
      </c>
      <c r="D403" s="244">
        <v>1406263</v>
      </c>
      <c r="E403" s="244">
        <v>392462.56</v>
      </c>
      <c r="F403" s="54">
        <f t="shared" si="81"/>
        <v>27.9081907153925</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4040165</v>
      </c>
      <c r="E408" s="53">
        <f t="shared" si="111"/>
        <v>2669288.7300000004</v>
      </c>
      <c r="F408" s="54">
        <f t="shared" si="81"/>
        <v>66.068804863167728</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0</v>
      </c>
      <c r="E410" s="244">
        <v>0</v>
      </c>
      <c r="F410" s="54" t="str">
        <f t="shared" si="81"/>
        <v>-</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30182851</v>
      </c>
      <c r="E412" s="53">
        <f>E6+E298</f>
        <v>26232471.409999996</v>
      </c>
      <c r="F412" s="54">
        <f t="shared" si="81"/>
        <v>86.91184079992972</v>
      </c>
    </row>
    <row r="413" spans="1:6" ht="12.75" customHeight="1" x14ac:dyDescent="0.2">
      <c r="A413" s="55" t="s">
        <v>606</v>
      </c>
      <c r="B413" s="87" t="s">
        <v>829</v>
      </c>
      <c r="C413" s="52" t="s">
        <v>830</v>
      </c>
      <c r="D413" s="53">
        <f t="shared" ref="D413:E413" si="112">D289+D350</f>
        <v>26127928</v>
      </c>
      <c r="E413" s="53">
        <f t="shared" si="112"/>
        <v>26122242.760000002</v>
      </c>
      <c r="F413" s="54">
        <f t="shared" si="81"/>
        <v>99.978240754490756</v>
      </c>
    </row>
    <row r="414" spans="1:6" ht="12.75" customHeight="1" x14ac:dyDescent="0.2">
      <c r="A414" s="55" t="s">
        <v>606</v>
      </c>
      <c r="B414" s="87" t="s">
        <v>831</v>
      </c>
      <c r="C414" s="52" t="s">
        <v>832</v>
      </c>
      <c r="D414" s="53">
        <f t="shared" ref="D414:E414" si="113">IF(D412&gt;=D413,D412-D413,0)</f>
        <v>4054923</v>
      </c>
      <c r="E414" s="53">
        <f t="shared" si="113"/>
        <v>110228.64999999478</v>
      </c>
      <c r="F414" s="54">
        <f t="shared" si="81"/>
        <v>2.7183907068024418</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39626</v>
      </c>
      <c r="E416" s="53">
        <f t="shared" si="115"/>
        <v>4905831.79</v>
      </c>
      <c r="F416" s="54" t="str">
        <f t="shared" si="81"/>
        <v>&gt;&gt;100</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826654</v>
      </c>
      <c r="E418" s="64">
        <f t="shared" si="117"/>
        <v>842204.57</v>
      </c>
      <c r="F418" s="59">
        <f t="shared" si="81"/>
        <v>101.88114616272345</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811283</v>
      </c>
      <c r="E420" s="53">
        <f t="shared" si="118"/>
        <v>379458.32</v>
      </c>
      <c r="F420" s="54">
        <f t="shared" ref="F420:F647" si="119">IF(D420&lt;&gt;0,IF(E420/D420&gt;=100,"&gt;&gt;100",E420/D420*100),"-")</f>
        <v>46.772620651486598</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811283</v>
      </c>
      <c r="E484" s="53">
        <f t="shared" si="137"/>
        <v>379458.32</v>
      </c>
      <c r="F484" s="54">
        <f t="shared" si="119"/>
        <v>46.772620651486598</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811283</v>
      </c>
      <c r="E507" s="53">
        <f t="shared" si="142"/>
        <v>379458.32</v>
      </c>
      <c r="F507" s="54">
        <f t="shared" si="119"/>
        <v>46.772620651486598</v>
      </c>
    </row>
    <row r="508" spans="1:6" ht="12.75" customHeight="1" x14ac:dyDescent="0.2">
      <c r="A508" s="55">
        <v>8471</v>
      </c>
      <c r="B508" s="87" t="s">
        <v>1020</v>
      </c>
      <c r="C508" s="52" t="s">
        <v>1021</v>
      </c>
      <c r="D508" s="244">
        <v>811283</v>
      </c>
      <c r="E508" s="244">
        <v>379458.32</v>
      </c>
      <c r="F508" s="54">
        <f t="shared" si="119"/>
        <v>46.772620651486598</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2358592.3199999998</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0</v>
      </c>
      <c r="E593" s="53">
        <f t="shared" si="167"/>
        <v>2358592.3199999998</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1531299.88</v>
      </c>
      <c r="F599" s="54" t="str">
        <f t="shared" si="119"/>
        <v>-</v>
      </c>
    </row>
    <row r="600" spans="1:6" ht="12.75" customHeight="1" x14ac:dyDescent="0.2">
      <c r="A600" s="55">
        <v>5422</v>
      </c>
      <c r="B600" s="87" t="s">
        <v>1195</v>
      </c>
      <c r="C600" s="52" t="s">
        <v>1196</v>
      </c>
      <c r="D600" s="244">
        <v>0</v>
      </c>
      <c r="E600" s="244">
        <v>1531299.88</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827292.44</v>
      </c>
      <c r="F617" s="54" t="str">
        <f t="shared" si="119"/>
        <v>-</v>
      </c>
    </row>
    <row r="618" spans="1:6" ht="12.75" customHeight="1" x14ac:dyDescent="0.2">
      <c r="A618" s="55">
        <v>5471</v>
      </c>
      <c r="B618" s="87" t="s">
        <v>1231</v>
      </c>
      <c r="C618" s="52" t="s">
        <v>1232</v>
      </c>
      <c r="D618" s="244">
        <v>0</v>
      </c>
      <c r="E618" s="244">
        <v>827292.44</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811283</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1979133.9999999998</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30994134</v>
      </c>
      <c r="E639" s="53">
        <f t="shared" si="180"/>
        <v>26611929.729999997</v>
      </c>
      <c r="F639" s="54">
        <f t="shared" si="119"/>
        <v>85.861181764265453</v>
      </c>
    </row>
    <row r="640" spans="1:6" ht="12.75" customHeight="1" x14ac:dyDescent="0.2">
      <c r="A640" s="55" t="s">
        <v>606</v>
      </c>
      <c r="B640" s="87" t="s">
        <v>1275</v>
      </c>
      <c r="C640" s="52" t="s">
        <v>1276</v>
      </c>
      <c r="D640" s="53">
        <f t="shared" ref="D640:E640" si="181">D413+D528</f>
        <v>26127928</v>
      </c>
      <c r="E640" s="53">
        <f t="shared" si="181"/>
        <v>28480835.080000002</v>
      </c>
      <c r="F640" s="54">
        <f t="shared" si="119"/>
        <v>109.00533360318508</v>
      </c>
    </row>
    <row r="641" spans="1:6" ht="12.75" customHeight="1" x14ac:dyDescent="0.2">
      <c r="A641" s="55" t="s">
        <v>606</v>
      </c>
      <c r="B641" s="87" t="s">
        <v>1277</v>
      </c>
      <c r="C641" s="52" t="s">
        <v>1278</v>
      </c>
      <c r="D641" s="53">
        <f t="shared" ref="D641:E641" si="182">IF(D639&gt;=D640,D639-D640,0)</f>
        <v>4866206</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1868905.3500000052</v>
      </c>
      <c r="F642" s="54" t="str">
        <f t="shared" si="119"/>
        <v>-</v>
      </c>
    </row>
    <row r="643" spans="1:6" ht="24" x14ac:dyDescent="0.2">
      <c r="A643" s="62" t="s">
        <v>1281</v>
      </c>
      <c r="B643" s="87" t="s">
        <v>1282</v>
      </c>
      <c r="C643" s="63" t="s">
        <v>1281</v>
      </c>
      <c r="D643" s="53">
        <f t="shared" ref="D643:E643" si="184">IF(D416-D417+D637-D638&gt;=0,D416-D417+D637-D638,0)</f>
        <v>39626</v>
      </c>
      <c r="E643" s="53">
        <f t="shared" si="184"/>
        <v>4905831.79</v>
      </c>
      <c r="F643" s="54" t="str">
        <f t="shared" si="119"/>
        <v>&gt;&gt;100</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4905832</v>
      </c>
      <c r="E645" s="53">
        <f t="shared" si="186"/>
        <v>3036926.4399999948</v>
      </c>
      <c r="F645" s="54">
        <f t="shared" si="119"/>
        <v>61.904411728734189</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v>0</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1905024</v>
      </c>
      <c r="E649" s="244">
        <v>7304861.0999999996</v>
      </c>
      <c r="F649" s="54">
        <f t="shared" ref="F649:F724" si="188">IF(D649&lt;&gt;0,IF(E649/D649&gt;=100,"&gt;&gt;100",E649/D649*100),"-")</f>
        <v>383.45244469361018</v>
      </c>
    </row>
    <row r="650" spans="1:6" ht="12.75" customHeight="1" x14ac:dyDescent="0.2">
      <c r="A650" s="55" t="s">
        <v>1294</v>
      </c>
      <c r="B650" s="87" t="s">
        <v>1295</v>
      </c>
      <c r="C650" s="52" t="s">
        <v>1294</v>
      </c>
      <c r="D650" s="244">
        <v>34840978</v>
      </c>
      <c r="E650" s="244">
        <v>31739593.010000002</v>
      </c>
      <c r="F650" s="54">
        <f t="shared" si="188"/>
        <v>91.098455990529317</v>
      </c>
    </row>
    <row r="651" spans="1:6" ht="12.75" customHeight="1" x14ac:dyDescent="0.2">
      <c r="A651" s="55" t="s">
        <v>1296</v>
      </c>
      <c r="B651" s="87" t="s">
        <v>1297</v>
      </c>
      <c r="C651" s="52" t="s">
        <v>1296</v>
      </c>
      <c r="D651" s="244">
        <v>29441142</v>
      </c>
      <c r="E651" s="244">
        <v>34677942.649999999</v>
      </c>
      <c r="F651" s="54">
        <f t="shared" si="188"/>
        <v>117.78735570107979</v>
      </c>
    </row>
    <row r="652" spans="1:6" ht="24" x14ac:dyDescent="0.2">
      <c r="A652" s="55">
        <v>11</v>
      </c>
      <c r="B652" s="87" t="s">
        <v>1298</v>
      </c>
      <c r="C652" s="52" t="s">
        <v>1299</v>
      </c>
      <c r="D652" s="53">
        <f t="shared" ref="D652:E652" si="189">+D649+D650-D651</f>
        <v>7304860</v>
      </c>
      <c r="E652" s="53">
        <f t="shared" si="189"/>
        <v>4366511.4600000009</v>
      </c>
      <c r="F652" s="54">
        <f t="shared" si="188"/>
        <v>59.775429782364085</v>
      </c>
    </row>
    <row r="653" spans="1:6" ht="24" x14ac:dyDescent="0.2">
      <c r="A653" s="55" t="s">
        <v>606</v>
      </c>
      <c r="B653" s="87" t="s">
        <v>1300</v>
      </c>
      <c r="C653" s="52" t="s">
        <v>1301</v>
      </c>
      <c r="D653" s="264">
        <v>16</v>
      </c>
      <c r="E653" s="264">
        <v>16</v>
      </c>
      <c r="F653" s="54">
        <f t="shared" si="188"/>
        <v>100</v>
      </c>
    </row>
    <row r="654" spans="1:6" ht="24" x14ac:dyDescent="0.2">
      <c r="A654" s="55" t="s">
        <v>606</v>
      </c>
      <c r="B654" s="87" t="s">
        <v>1302</v>
      </c>
      <c r="C654" s="52" t="s">
        <v>1303</v>
      </c>
      <c r="D654" s="264">
        <v>26</v>
      </c>
      <c r="E654" s="264">
        <v>35</v>
      </c>
      <c r="F654" s="54">
        <f t="shared" si="188"/>
        <v>134.61538461538461</v>
      </c>
    </row>
    <row r="655" spans="1:6" ht="12.75" customHeight="1" x14ac:dyDescent="0.2">
      <c r="A655" s="55" t="s">
        <v>606</v>
      </c>
      <c r="B655" s="87" t="s">
        <v>1304</v>
      </c>
      <c r="C655" s="52" t="s">
        <v>1305</v>
      </c>
      <c r="D655" s="264">
        <v>16</v>
      </c>
      <c r="E655" s="264">
        <v>10</v>
      </c>
      <c r="F655" s="54">
        <f t="shared" si="188"/>
        <v>62.5</v>
      </c>
    </row>
    <row r="656" spans="1:6" ht="12.75" customHeight="1" x14ac:dyDescent="0.2">
      <c r="A656" s="55" t="s">
        <v>606</v>
      </c>
      <c r="B656" s="87" t="s">
        <v>1306</v>
      </c>
      <c r="C656" s="52" t="s">
        <v>1307</v>
      </c>
      <c r="D656" s="264">
        <v>24</v>
      </c>
      <c r="E656" s="264">
        <v>35</v>
      </c>
      <c r="F656" s="54">
        <f t="shared" si="188"/>
        <v>145.83333333333331</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9970</v>
      </c>
      <c r="E658" s="244">
        <v>1945</v>
      </c>
      <c r="F658" s="54">
        <f t="shared" si="188"/>
        <v>19.508525576730189</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2693</v>
      </c>
      <c r="E660" s="244">
        <v>500</v>
      </c>
      <c r="F660" s="54">
        <f t="shared" si="188"/>
        <v>18.566654288897141</v>
      </c>
    </row>
    <row r="661" spans="1:6" ht="12.75" customHeight="1" x14ac:dyDescent="0.2">
      <c r="A661" s="55">
        <v>63311</v>
      </c>
      <c r="B661" s="87" t="s">
        <v>1317</v>
      </c>
      <c r="C661" s="52" t="s">
        <v>1318</v>
      </c>
      <c r="D661" s="244">
        <v>8318865</v>
      </c>
      <c r="E661" s="244">
        <v>8040467.6699999999</v>
      </c>
      <c r="F661" s="54">
        <f t="shared" si="188"/>
        <v>96.653421710774239</v>
      </c>
    </row>
    <row r="662" spans="1:6" ht="12.75" customHeight="1" x14ac:dyDescent="0.2">
      <c r="A662" s="55">
        <v>63312</v>
      </c>
      <c r="B662" s="87" t="s">
        <v>1319</v>
      </c>
      <c r="C662" s="52" t="s">
        <v>1320</v>
      </c>
      <c r="D662" s="244">
        <v>193385</v>
      </c>
      <c r="E662" s="244">
        <v>1309265</v>
      </c>
      <c r="F662" s="54">
        <f t="shared" si="188"/>
        <v>677.02510535977456</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3358933</v>
      </c>
      <c r="E665" s="244">
        <v>680000</v>
      </c>
      <c r="F665" s="54">
        <f t="shared" si="188"/>
        <v>20.244524079521682</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733998</v>
      </c>
      <c r="E670" s="244">
        <v>471166.11</v>
      </c>
      <c r="F670" s="54">
        <f t="shared" si="188"/>
        <v>64.191743029272558</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344695</v>
      </c>
      <c r="E673" s="244">
        <v>100000</v>
      </c>
      <c r="F673" s="54">
        <f t="shared" si="188"/>
        <v>29.011154789016373</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114092</v>
      </c>
      <c r="E675" s="244">
        <v>0</v>
      </c>
      <c r="F675" s="54">
        <f t="shared" si="188"/>
        <v>0</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30000</v>
      </c>
      <c r="E677" s="244">
        <v>50000</v>
      </c>
      <c r="F677" s="54">
        <f t="shared" si="188"/>
        <v>166.66666666666669</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235438</v>
      </c>
      <c r="E694" s="244">
        <v>0</v>
      </c>
      <c r="F694" s="54">
        <f t="shared" si="188"/>
        <v>0</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3346200</v>
      </c>
      <c r="E698" s="244">
        <v>0</v>
      </c>
      <c r="F698" s="54">
        <f t="shared" si="188"/>
        <v>0</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992885</v>
      </c>
      <c r="E710" s="244">
        <v>1120952.6399999999</v>
      </c>
      <c r="F710" s="54">
        <f t="shared" si="188"/>
        <v>112.89853709140533</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3166</v>
      </c>
      <c r="E712" s="244">
        <v>2000</v>
      </c>
      <c r="F712" s="54">
        <f t="shared" si="188"/>
        <v>63.171193935565384</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25049</v>
      </c>
      <c r="E716" s="244">
        <v>0</v>
      </c>
      <c r="F716" s="54">
        <f t="shared" si="188"/>
        <v>0</v>
      </c>
    </row>
    <row r="717" spans="1:6" ht="12.75" customHeight="1" x14ac:dyDescent="0.2">
      <c r="A717" s="55">
        <v>31215</v>
      </c>
      <c r="B717" s="87" t="s">
        <v>1411</v>
      </c>
      <c r="C717" s="52" t="s">
        <v>1412</v>
      </c>
      <c r="D717" s="244">
        <v>3516</v>
      </c>
      <c r="E717" s="244">
        <v>9011.6299999999992</v>
      </c>
      <c r="F717" s="54">
        <f t="shared" si="188"/>
        <v>256.30346985210463</v>
      </c>
    </row>
    <row r="718" spans="1:6" ht="12.75" customHeight="1" x14ac:dyDescent="0.2">
      <c r="A718" s="55">
        <v>32121</v>
      </c>
      <c r="B718" s="87" t="s">
        <v>1413</v>
      </c>
      <c r="C718" s="52" t="s">
        <v>1414</v>
      </c>
      <c r="D718" s="244">
        <v>169900</v>
      </c>
      <c r="E718" s="244">
        <v>213017.3</v>
      </c>
      <c r="F718" s="54">
        <f t="shared" si="188"/>
        <v>125.37804590935843</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660</v>
      </c>
      <c r="E720" s="244">
        <v>9240</v>
      </c>
      <c r="F720" s="54">
        <f t="shared" si="188"/>
        <v>1400</v>
      </c>
    </row>
    <row r="721" spans="1:6" ht="12.75" customHeight="1" x14ac:dyDescent="0.2">
      <c r="A721" s="55" t="s">
        <v>1419</v>
      </c>
      <c r="B721" s="87" t="s">
        <v>1420</v>
      </c>
      <c r="C721" s="52" t="s">
        <v>1419</v>
      </c>
      <c r="D721" s="244">
        <v>5581</v>
      </c>
      <c r="E721" s="244">
        <v>49020.17</v>
      </c>
      <c r="F721" s="54">
        <f t="shared" si="188"/>
        <v>878.3402616018634</v>
      </c>
    </row>
    <row r="722" spans="1:6" ht="12.75" customHeight="1" x14ac:dyDescent="0.2">
      <c r="A722" s="55" t="s">
        <v>1421</v>
      </c>
      <c r="B722" s="87" t="s">
        <v>1422</v>
      </c>
      <c r="C722" s="52" t="s">
        <v>1421</v>
      </c>
      <c r="D722" s="244">
        <v>27423</v>
      </c>
      <c r="E722" s="244">
        <v>1225.07</v>
      </c>
      <c r="F722" s="54">
        <f t="shared" si="188"/>
        <v>4.4673084636983553</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224451</v>
      </c>
      <c r="E725" s="244">
        <v>230905.5</v>
      </c>
      <c r="F725" s="54">
        <f t="shared" ref="F725:F979" si="190">IF(D725&lt;&gt;0,IF(E725/D725&gt;=100,"&gt;&gt;100",E725/D725*100),"-")</f>
        <v>102.87568333400164</v>
      </c>
    </row>
    <row r="726" spans="1:6" ht="12.75" customHeight="1" x14ac:dyDescent="0.2">
      <c r="A726" s="55" t="s">
        <v>1429</v>
      </c>
      <c r="B726" s="87" t="s">
        <v>1430</v>
      </c>
      <c r="C726" s="52" t="s">
        <v>1429</v>
      </c>
      <c r="D726" s="244">
        <v>36366</v>
      </c>
      <c r="E726" s="244">
        <v>35200.39</v>
      </c>
      <c r="F726" s="54">
        <f t="shared" si="190"/>
        <v>96.794780839245448</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130942</v>
      </c>
      <c r="E739" s="244">
        <v>119004.04</v>
      </c>
      <c r="F739" s="54">
        <f t="shared" si="190"/>
        <v>90.883016908249445</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149995</v>
      </c>
      <c r="E759" s="244">
        <v>150000</v>
      </c>
      <c r="F759" s="54">
        <f t="shared" si="190"/>
        <v>100.00333344444815</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25000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124812</v>
      </c>
      <c r="E773" s="244">
        <v>0</v>
      </c>
      <c r="F773" s="54">
        <f t="shared" si="190"/>
        <v>0</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0</v>
      </c>
      <c r="E816" s="244">
        <v>0</v>
      </c>
      <c r="F816" s="54" t="str">
        <f t="shared" si="190"/>
        <v>-</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207900</v>
      </c>
      <c r="E819" s="244">
        <v>209475</v>
      </c>
      <c r="F819" s="54">
        <f t="shared" si="190"/>
        <v>100.75757575757575</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542139</v>
      </c>
      <c r="E823" s="244">
        <v>719670</v>
      </c>
      <c r="F823" s="54">
        <f t="shared" si="190"/>
        <v>132.74639898623786</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701270</v>
      </c>
      <c r="E828" s="244">
        <v>802028.37</v>
      </c>
      <c r="F828" s="54">
        <f t="shared" si="190"/>
        <v>114.3679852268028</v>
      </c>
    </row>
    <row r="829" spans="1:6" ht="12.75" customHeight="1" x14ac:dyDescent="0.2">
      <c r="A829" s="55">
        <v>38117</v>
      </c>
      <c r="B829" s="87" t="s">
        <v>1634</v>
      </c>
      <c r="C829" s="52" t="s">
        <v>1635</v>
      </c>
      <c r="D829" s="244">
        <v>7251</v>
      </c>
      <c r="E829" s="244">
        <v>0</v>
      </c>
      <c r="F829" s="54">
        <f t="shared" si="190"/>
        <v>0</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811283</v>
      </c>
      <c r="E900" s="244">
        <v>379458.32</v>
      </c>
      <c r="F900" s="54">
        <f t="shared" si="190"/>
        <v>46.772620651486598</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1531299.88</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827292.44</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7628709</v>
      </c>
      <c r="E985" s="246">
        <v>0</v>
      </c>
      <c r="F985" s="65">
        <f t="shared" ref="F985:F992" si="192">IF(D985&lt;&gt;0,IF(E985/D985&gt;=100,"&gt;&gt;100",E985/D985*100),"-")</f>
        <v>0</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 zoomScale="160" zoomScaleNormal="160" workbookViewId="0">
      <selection activeCell="D12" sqref="D1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120549083</v>
      </c>
      <c r="E6" s="231">
        <f t="shared" si="0"/>
        <v>116587622.41999999</v>
      </c>
      <c r="F6" s="232">
        <f t="shared" ref="F6:F260" si="1">IF(D6&gt;0,IF(E6/D6&gt;=100,"&gt;&gt;100",E6/D6*100),"-")</f>
        <v>96.713819399190271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101746630</v>
      </c>
      <c r="E7" s="106">
        <f t="shared" si="2"/>
        <v>100665148.00999999</v>
      </c>
      <c r="F7" s="95">
        <f t="shared" si="1"/>
        <v>98.93708323312525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8240771</v>
      </c>
      <c r="E8" s="106">
        <f>E9+E10-E11</f>
        <v>7124499.2399999984</v>
      </c>
      <c r="F8" s="95">
        <f t="shared" si="1"/>
        <v>86.454280066755871</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9279242</v>
      </c>
      <c r="E9" s="249">
        <v>9292760.3699999992</v>
      </c>
      <c r="F9" s="95">
        <f t="shared" si="1"/>
        <v>100.14568399013626</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1862667</v>
      </c>
      <c r="E10" s="249">
        <v>1862666.52</v>
      </c>
      <c r="F10" s="95">
        <f t="shared" si="1"/>
        <v>99.999974230498523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2901138</v>
      </c>
      <c r="E11" s="249">
        <v>4030927.65</v>
      </c>
      <c r="F11" s="95">
        <f t="shared" si="1"/>
        <v>138.94298202981037</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92440255</v>
      </c>
      <c r="E12" s="106">
        <f t="shared" si="3"/>
        <v>91051650.789999992</v>
      </c>
      <c r="F12" s="95">
        <f t="shared" si="1"/>
        <v>98.497836023927007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85855815</v>
      </c>
      <c r="E13" s="106">
        <f t="shared" si="4"/>
        <v>84478872.089999989</v>
      </c>
      <c r="F13" s="95">
        <f t="shared" si="1"/>
        <v>98.396214735134706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1067355</v>
      </c>
      <c r="E14" s="249">
        <v>1067355.52</v>
      </c>
      <c r="F14" s="95">
        <f t="shared" si="1"/>
        <v>100.0000487185613</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34226336</v>
      </c>
      <c r="E15" s="249">
        <v>34618798.509999998</v>
      </c>
      <c r="F15" s="95">
        <f t="shared" si="1"/>
        <v>101.1466681972619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45700870</v>
      </c>
      <c r="E16" s="249">
        <v>45902267.189999998</v>
      </c>
      <c r="F16" s="95">
        <f t="shared" si="1"/>
        <v>100.44068568060082</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24371700</v>
      </c>
      <c r="E17" s="249">
        <v>24703157.600000001</v>
      </c>
      <c r="F17" s="95">
        <f t="shared" si="1"/>
        <v>101.36001017573662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19510446</v>
      </c>
      <c r="E18" s="249">
        <v>21812706.73</v>
      </c>
      <c r="F18" s="95">
        <f t="shared" si="1"/>
        <v>111.80014403566172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2798143</v>
      </c>
      <c r="E19" s="106">
        <f t="shared" si="5"/>
        <v>2811043.1200000006</v>
      </c>
      <c r="F19" s="95">
        <f t="shared" si="1"/>
        <v>100.46102432934987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2567204</v>
      </c>
      <c r="E20" s="249">
        <v>2597355.4300000002</v>
      </c>
      <c r="F20" s="95">
        <f t="shared" si="1"/>
        <v>101.1744851597302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221663</v>
      </c>
      <c r="E21" s="249">
        <v>221663.76</v>
      </c>
      <c r="F21" s="95">
        <f t="shared" si="1"/>
        <v>100.00034286281428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860341</v>
      </c>
      <c r="E22" s="249">
        <v>878750.57</v>
      </c>
      <c r="F22" s="95">
        <f t="shared" si="1"/>
        <v>102.13979921914682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26236</v>
      </c>
      <c r="E24" s="249">
        <v>26236</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844650</v>
      </c>
      <c r="E25" s="249">
        <v>844649.65</v>
      </c>
      <c r="F25" s="95">
        <f t="shared" si="1"/>
        <v>99.999958562718277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1836021</v>
      </c>
      <c r="E26" s="249">
        <v>2038333.31</v>
      </c>
      <c r="F26" s="95">
        <f t="shared" si="1"/>
        <v>111.01906296278747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3557972</v>
      </c>
      <c r="E28" s="249">
        <v>3795945.6</v>
      </c>
      <c r="F28" s="95">
        <f t="shared" si="1"/>
        <v>106.6884618541124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164650</v>
      </c>
      <c r="E29" s="106">
        <f t="shared" si="6"/>
        <v>92062.06</v>
      </c>
      <c r="F29" s="95">
        <f t="shared" si="1"/>
        <v>55.913792894017611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425177</v>
      </c>
      <c r="E30" s="249">
        <v>425176.65</v>
      </c>
      <c r="F30" s="95">
        <f t="shared" si="1"/>
        <v>99.999917681342126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260527</v>
      </c>
      <c r="E34" s="249">
        <v>333114.59000000003</v>
      </c>
      <c r="F34" s="95">
        <f t="shared" si="1"/>
        <v>127.86183005984026</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3098910</v>
      </c>
      <c r="E35" s="106">
        <f t="shared" si="7"/>
        <v>3177783.9599999995</v>
      </c>
      <c r="F35" s="95">
        <f t="shared" si="1"/>
        <v>102.54521622118745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3098910</v>
      </c>
      <c r="E36" s="249">
        <v>3177783.96</v>
      </c>
      <c r="F36" s="95">
        <f t="shared" si="1"/>
        <v>102.54521622118745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110671</v>
      </c>
      <c r="E37" s="249">
        <v>120671.46</v>
      </c>
      <c r="F37" s="95">
        <f t="shared" si="1"/>
        <v>109.0362064136043</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64510</v>
      </c>
      <c r="E38" s="249">
        <v>64510.38</v>
      </c>
      <c r="F38" s="95">
        <f t="shared" si="1"/>
        <v>100.00058905596032</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7660</v>
      </c>
      <c r="E39" s="249">
        <v>7660.38</v>
      </c>
      <c r="F39" s="95">
        <f t="shared" si="1"/>
        <v>100.00496083550914</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182841</v>
      </c>
      <c r="E40" s="249">
        <v>192842.22</v>
      </c>
      <c r="F40" s="95">
        <f t="shared" si="1"/>
        <v>105.46990007711618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522737</v>
      </c>
      <c r="E45" s="106">
        <f t="shared" si="9"/>
        <v>491889.56000000006</v>
      </c>
      <c r="F45" s="95">
        <f t="shared" si="1"/>
        <v>94.098860421206084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374092</v>
      </c>
      <c r="E47" s="249">
        <v>381542.04</v>
      </c>
      <c r="F47" s="95">
        <f t="shared" si="1"/>
        <v>101.99149941725565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4800</v>
      </c>
      <c r="E48" s="249">
        <v>4800</v>
      </c>
      <c r="F48" s="95">
        <f t="shared" si="1"/>
        <v>100</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2283993</v>
      </c>
      <c r="E49" s="249">
        <v>2283992.9</v>
      </c>
      <c r="F49" s="95">
        <f t="shared" si="1"/>
        <v>99.999995621702865</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2140148</v>
      </c>
      <c r="E50" s="249">
        <v>2178445.38</v>
      </c>
      <c r="F50" s="95">
        <f t="shared" si="1"/>
        <v>101.78947343828557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1278.6500000000001</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2116183</v>
      </c>
      <c r="E54" s="249">
        <v>2256438.83</v>
      </c>
      <c r="F54" s="95">
        <f t="shared" si="1"/>
        <v>106.62777415752798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2116183</v>
      </c>
      <c r="E55" s="249">
        <v>2257717.48</v>
      </c>
      <c r="F55" s="95">
        <f t="shared" si="1"/>
        <v>106.68819662571715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978404</v>
      </c>
      <c r="E56" s="106">
        <f t="shared" si="11"/>
        <v>2401797.98</v>
      </c>
      <c r="F56" s="95">
        <f t="shared" si="1"/>
        <v>245.48121021582085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978404</v>
      </c>
      <c r="E57" s="249">
        <v>2401797.98</v>
      </c>
      <c r="F57" s="95">
        <f t="shared" si="1"/>
        <v>245.48121021582085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87200</v>
      </c>
      <c r="E63" s="106">
        <f t="shared" si="12"/>
        <v>87200</v>
      </c>
      <c r="F63" s="95">
        <f t="shared" si="1"/>
        <v>100</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87200</v>
      </c>
      <c r="E64" s="249">
        <v>87200</v>
      </c>
      <c r="F64" s="95">
        <f t="shared" si="1"/>
        <v>100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18802453</v>
      </c>
      <c r="E68" s="106">
        <f t="shared" si="13"/>
        <v>15922474.41</v>
      </c>
      <c r="F68" s="95">
        <f t="shared" si="1"/>
        <v>84.682963494178125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7304860</v>
      </c>
      <c r="E69" s="106">
        <f t="shared" si="14"/>
        <v>4366511.46</v>
      </c>
      <c r="F69" s="95">
        <f t="shared" si="1"/>
        <v>59.775429782364064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7304860</v>
      </c>
      <c r="E70" s="106">
        <f t="shared" si="15"/>
        <v>4366511.46</v>
      </c>
      <c r="F70" s="95">
        <f t="shared" si="1"/>
        <v>59.775429782364064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7304860</v>
      </c>
      <c r="E72" s="249">
        <v>4366511.46</v>
      </c>
      <c r="F72" s="95">
        <f t="shared" si="1"/>
        <v>59.775429782364064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3251</v>
      </c>
      <c r="E78" s="106">
        <f>E79+SUM(E82:E84)-E85+E86</f>
        <v>19547.04</v>
      </c>
      <c r="F78" s="95">
        <f t="shared" si="1"/>
        <v>601.26238080590588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3251</v>
      </c>
      <c r="E86" s="249">
        <v>19547.04</v>
      </c>
      <c r="F86" s="95">
        <f t="shared" si="1"/>
        <v>601.26238080590588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10540020</v>
      </c>
      <c r="E134" s="106">
        <f t="shared" si="23"/>
        <v>10540020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10540020</v>
      </c>
      <c r="E135" s="106">
        <f t="shared" si="24"/>
        <v>10540020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10540020</v>
      </c>
      <c r="E139" s="249">
        <v>10540020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950759</v>
      </c>
      <c r="E146" s="106">
        <f t="shared" si="26"/>
        <v>993006.22</v>
      </c>
      <c r="F146" s="95">
        <f t="shared" si="1"/>
        <v>104.44352564635201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197517</v>
      </c>
      <c r="E147" s="249">
        <v>149610.97</v>
      </c>
      <c r="F147" s="95">
        <f t="shared" si="1"/>
        <v>75.745869975748931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130436</v>
      </c>
      <c r="E158" s="249">
        <v>135936.21</v>
      </c>
      <c r="F158" s="95">
        <f t="shared" si="1"/>
        <v>104.21678830997575</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989839</v>
      </c>
      <c r="E159" s="249">
        <v>1097003.7</v>
      </c>
      <c r="F159" s="95">
        <f t="shared" si="1"/>
        <v>110.82647784134592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122114</v>
      </c>
      <c r="E160" s="249">
        <v>29750.55</v>
      </c>
      <c r="F160" s="95">
        <f t="shared" si="1"/>
        <v>24.362931359221708</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7009</v>
      </c>
      <c r="E162" s="249">
        <v>6709.31</v>
      </c>
      <c r="F162" s="95">
        <f t="shared" si="1"/>
        <v>95.724211727778581</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496156</v>
      </c>
      <c r="E163" s="249">
        <v>426004.52</v>
      </c>
      <c r="F163" s="95">
        <f t="shared" si="1"/>
        <v>85.8610033940938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3563</v>
      </c>
      <c r="E164" s="106">
        <f t="shared" si="28"/>
        <v>3389.69</v>
      </c>
      <c r="F164" s="95">
        <f t="shared" si="1"/>
        <v>95.135840583777721</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3563</v>
      </c>
      <c r="E166" s="249">
        <v>3389.69</v>
      </c>
      <c r="F166" s="95">
        <f t="shared" si="1"/>
        <v>95.135840583777721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120549083</v>
      </c>
      <c r="E175" s="106">
        <f t="shared" si="30"/>
        <v>116587622.41999999</v>
      </c>
      <c r="F175" s="95">
        <f t="shared" si="1"/>
        <v>96.713819399190271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10893188</v>
      </c>
      <c r="E176" s="106">
        <f t="shared" si="31"/>
        <v>7440841.7400000002</v>
      </c>
      <c r="F176" s="95">
        <f t="shared" si="1"/>
        <v>68.307292043431175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1488077</v>
      </c>
      <c r="E177" s="106">
        <f t="shared" si="32"/>
        <v>850240.27</v>
      </c>
      <c r="F177" s="95">
        <f t="shared" si="1"/>
        <v>57.136846413189645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411012</v>
      </c>
      <c r="E178" s="249">
        <v>313768.81</v>
      </c>
      <c r="F178" s="95">
        <f t="shared" si="1"/>
        <v>76.34054723463062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920738</v>
      </c>
      <c r="E179" s="249">
        <v>348616.29</v>
      </c>
      <c r="F179" s="95">
        <f t="shared" si="1"/>
        <v>37.862702527754912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3356</v>
      </c>
      <c r="E180" s="106">
        <f t="shared" si="33"/>
        <v>13892.130000000001</v>
      </c>
      <c r="F180" s="95">
        <f t="shared" si="1"/>
        <v>413.94904648390946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10394.76</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3356</v>
      </c>
      <c r="E183" s="249">
        <v>3497.37</v>
      </c>
      <c r="F183" s="95">
        <f t="shared" si="1"/>
        <v>104.21245530393325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3920</v>
      </c>
      <c r="E184" s="249">
        <v>4100</v>
      </c>
      <c r="F184" s="95">
        <f t="shared" si="1"/>
        <v>104.59183673469387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55144</v>
      </c>
      <c r="E186" s="249">
        <v>91448.37</v>
      </c>
      <c r="F186" s="95">
        <f t="shared" si="1"/>
        <v>165.83557594661249</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8336</v>
      </c>
      <c r="E187" s="249">
        <v>0</v>
      </c>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85571</v>
      </c>
      <c r="E188" s="249">
        <v>78414.67</v>
      </c>
      <c r="F188" s="95">
        <f t="shared" si="1"/>
        <v>91.636968131726874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965119</v>
      </c>
      <c r="E189" s="249">
        <v>103339.65</v>
      </c>
      <c r="F189" s="95">
        <f t="shared" si="1"/>
        <v>10.707451619955673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8439992</v>
      </c>
      <c r="E206" s="106">
        <f t="shared" si="37"/>
        <v>6487261.8200000003</v>
      </c>
      <c r="F206" s="95">
        <f t="shared" si="1"/>
        <v>76.863364562430874</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8439992</v>
      </c>
      <c r="E207" s="106">
        <f t="shared" si="38"/>
        <v>6487261.8200000003</v>
      </c>
      <c r="F207" s="95">
        <f t="shared" si="1"/>
        <v>76.863364562430874</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7628709</v>
      </c>
      <c r="E208" s="249">
        <v>6107803.5</v>
      </c>
      <c r="F208" s="95">
        <f t="shared" si="1"/>
        <v>80.063396047745428</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811283</v>
      </c>
      <c r="E217" s="249">
        <v>379458.32</v>
      </c>
      <c r="F217" s="95">
        <f t="shared" si="1"/>
        <v>46.772620651486598</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109655895</v>
      </c>
      <c r="E237" s="106">
        <f t="shared" si="41"/>
        <v>109146780.67999999</v>
      </c>
      <c r="F237" s="95">
        <f t="shared" si="1"/>
        <v>99.535716415428453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103920538</v>
      </c>
      <c r="E238" s="106">
        <f t="shared" si="42"/>
        <v>105266384.36</v>
      </c>
      <c r="F238" s="95">
        <f t="shared" si="1"/>
        <v>101.2950725486044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112360530</v>
      </c>
      <c r="E239" s="106">
        <f t="shared" si="43"/>
        <v>111175565.48</v>
      </c>
      <c r="F239" s="95">
        <f t="shared" si="1"/>
        <v>98.945390770228656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98584153</v>
      </c>
      <c r="E240" s="249">
        <v>97300042.260000005</v>
      </c>
      <c r="F240" s="95">
        <f t="shared" si="1"/>
        <v>98.697447103897119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13776377</v>
      </c>
      <c r="E241" s="249">
        <v>13875523.220000001</v>
      </c>
      <c r="F241" s="95">
        <f t="shared" si="1"/>
        <v>100.71968283097945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8439992</v>
      </c>
      <c r="E242" s="106">
        <f t="shared" si="44"/>
        <v>5909181.1200000001</v>
      </c>
      <c r="F242" s="95">
        <f t="shared" si="1"/>
        <v>70.01406067683476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8439992</v>
      </c>
      <c r="E243" s="249">
        <v>5909181.1200000001</v>
      </c>
      <c r="F243" s="95">
        <f t="shared" si="1"/>
        <v>70.01406067683476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4905832</v>
      </c>
      <c r="E245" s="106">
        <f t="shared" si="45"/>
        <v>3036926.4399999995</v>
      </c>
      <c r="F245" s="95">
        <f t="shared" si="1"/>
        <v>61.904411728734274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23154566</v>
      </c>
      <c r="E246" s="106">
        <f t="shared" si="46"/>
        <v>17415004.559999999</v>
      </c>
      <c r="F246" s="95">
        <f t="shared" si="1"/>
        <v>75.211967091069624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14714574</v>
      </c>
      <c r="E247" s="249">
        <v>17415004.559999999</v>
      </c>
      <c r="F247" s="95">
        <f t="shared" si="1"/>
        <v>118.35208114077919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8439992</v>
      </c>
      <c r="E249" s="249">
        <v>0</v>
      </c>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18248734</v>
      </c>
      <c r="E250" s="106">
        <f t="shared" si="47"/>
        <v>14378078.119999999</v>
      </c>
      <c r="F250" s="95">
        <f t="shared" si="1"/>
        <v>78.789455312352075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18248734</v>
      </c>
      <c r="E252" s="249">
        <v>14378078.119999999</v>
      </c>
      <c r="F252" s="95">
        <f t="shared" si="1"/>
        <v>78.789455312352075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826654</v>
      </c>
      <c r="E255" s="249">
        <v>842204.57</v>
      </c>
      <c r="F255" s="95">
        <f t="shared" si="1"/>
        <v>101.88114616272345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2871</v>
      </c>
      <c r="E256" s="249">
        <v>1265.31</v>
      </c>
      <c r="F256" s="95">
        <f t="shared" si="1"/>
        <v>44.072100313479623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22186497</v>
      </c>
      <c r="E259" s="106">
        <f t="shared" si="49"/>
        <v>22238141.07</v>
      </c>
      <c r="F259" s="95">
        <f t="shared" si="1"/>
        <v>100.23277252826348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22186497</v>
      </c>
      <c r="E260" s="250">
        <v>22238141.07</v>
      </c>
      <c r="F260" s="99">
        <f t="shared" si="1"/>
        <v>100.23277252826348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1416355</v>
      </c>
      <c r="E264" s="249">
        <v>1327439.1200000001</v>
      </c>
      <c r="F264" s="95">
        <f t="shared" si="50"/>
        <v>93.722203826018202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30560</v>
      </c>
      <c r="E265" s="249">
        <v>91571.62</v>
      </c>
      <c r="F265" s="95">
        <f t="shared" si="50"/>
        <v>299.64535340314137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3563</v>
      </c>
      <c r="E266" s="249">
        <v>3389.69</v>
      </c>
      <c r="F266" s="95">
        <f t="shared" si="50"/>
        <v>95.135840583777721</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0</v>
      </c>
      <c r="E268" s="249">
        <v>0</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181641</v>
      </c>
      <c r="E287" s="249">
        <v>158350.51999999999</v>
      </c>
      <c r="F287" s="95">
        <f t="shared" si="50"/>
        <v>87.177740708320243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1306436</v>
      </c>
      <c r="E288" s="249">
        <v>691889.75</v>
      </c>
      <c r="F288" s="95">
        <f t="shared" si="50"/>
        <v>52.96009525150869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840944</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124175</v>
      </c>
      <c r="E290" s="249">
        <v>103339.65</v>
      </c>
      <c r="F290" s="95">
        <f t="shared" si="50"/>
        <v>83.220978457821616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8439992</v>
      </c>
      <c r="E294" s="249">
        <v>6487261.8200000003</v>
      </c>
      <c r="F294" s="95">
        <f t="shared" si="50"/>
        <v>76.863364562430874</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589.96</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94062.8</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36278.019999999997</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27115.19</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8"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5783958</v>
      </c>
      <c r="E5" s="81">
        <f t="shared" si="0"/>
        <v>5507329.1100000003</v>
      </c>
      <c r="F5" s="82">
        <f t="shared" ref="F5:F141" si="1">IF(D5&gt;0,IF(E5/D5&gt;=100,"&gt;&gt;100",E5/D5*100),"-")</f>
        <v>95.217308113233187</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1415777</v>
      </c>
      <c r="E6" s="83">
        <f t="shared" si="2"/>
        <v>1565181.07</v>
      </c>
      <c r="F6" s="65">
        <f t="shared" si="1"/>
        <v>110.5527968034514</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1415777</v>
      </c>
      <c r="E7" s="251">
        <v>1565181.07</v>
      </c>
      <c r="F7" s="65">
        <f t="shared" si="1"/>
        <v>110.5527968034514</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2688338</v>
      </c>
      <c r="E13" s="83">
        <f t="shared" si="4"/>
        <v>3104329.16</v>
      </c>
      <c r="F13" s="65">
        <f t="shared" si="1"/>
        <v>115.47391585433083</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2611010</v>
      </c>
      <c r="E14" s="251">
        <v>2840907.38</v>
      </c>
      <c r="F14" s="65">
        <f t="shared" si="1"/>
        <v>108.80492146717171</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77328</v>
      </c>
      <c r="E16" s="251">
        <v>263421.78000000003</v>
      </c>
      <c r="F16" s="65">
        <f t="shared" si="1"/>
        <v>340.65510552451894</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1679843</v>
      </c>
      <c r="E19" s="251">
        <v>837818.88</v>
      </c>
      <c r="F19" s="65">
        <f t="shared" si="1"/>
        <v>49.874832350404176</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1335296</v>
      </c>
      <c r="E28" s="83">
        <f t="shared" si="6"/>
        <v>1034104.33</v>
      </c>
      <c r="F28" s="65">
        <f t="shared" si="1"/>
        <v>77.443827436014175</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1335296</v>
      </c>
      <c r="E30" s="251">
        <v>1034104.33</v>
      </c>
      <c r="F30" s="65">
        <f t="shared" si="1"/>
        <v>77.443827436014175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3342242</v>
      </c>
      <c r="E35" s="83">
        <f t="shared" si="7"/>
        <v>4045138.84</v>
      </c>
      <c r="F35" s="65">
        <f t="shared" si="1"/>
        <v>121.03069855504178</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758701</v>
      </c>
      <c r="E36" s="83">
        <f t="shared" si="8"/>
        <v>400980</v>
      </c>
      <c r="F36" s="65">
        <f t="shared" si="1"/>
        <v>52.850859561276444</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504759</v>
      </c>
      <c r="E37" s="251">
        <v>375980</v>
      </c>
      <c r="F37" s="65">
        <f t="shared" si="1"/>
        <v>74.487032425375276</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253942</v>
      </c>
      <c r="E38" s="251">
        <v>25000</v>
      </c>
      <c r="F38" s="65">
        <f t="shared" si="1"/>
        <v>9.844767702861283</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234841</v>
      </c>
      <c r="E39" s="83">
        <f t="shared" si="9"/>
        <v>227796</v>
      </c>
      <c r="F39" s="65">
        <f t="shared" si="1"/>
        <v>97.000097938605265</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234841</v>
      </c>
      <c r="E40" s="251">
        <v>227796</v>
      </c>
      <c r="F40" s="65">
        <f t="shared" si="1"/>
        <v>97.000097938605265</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1900941</v>
      </c>
      <c r="E54" s="83">
        <f t="shared" si="12"/>
        <v>2096499.4</v>
      </c>
      <c r="F54" s="65">
        <f t="shared" si="1"/>
        <v>110.28745237227247</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1900941</v>
      </c>
      <c r="E55" s="251">
        <v>2096499.4</v>
      </c>
      <c r="F55" s="65">
        <f t="shared" si="1"/>
        <v>110.28745237227247</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341250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447759</v>
      </c>
      <c r="E61" s="83">
        <f t="shared" si="13"/>
        <v>978613.44</v>
      </c>
      <c r="F61" s="65">
        <f t="shared" si="1"/>
        <v>218.55807253455541</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447759</v>
      </c>
      <c r="E64" s="251">
        <v>978613.44</v>
      </c>
      <c r="F64" s="65">
        <f t="shared" si="1"/>
        <v>218.55807253455541</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441067</v>
      </c>
      <c r="E75" s="83">
        <f t="shared" si="15"/>
        <v>366426.4</v>
      </c>
      <c r="F75" s="65">
        <f t="shared" si="1"/>
        <v>83.077264905331845</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312158</v>
      </c>
      <c r="E76" s="251">
        <v>195523.25</v>
      </c>
      <c r="F76" s="65">
        <f t="shared" si="1"/>
        <v>62.635988826171364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10855</v>
      </c>
      <c r="E77" s="251">
        <v>6872.82</v>
      </c>
      <c r="F77" s="65">
        <f t="shared" si="1"/>
        <v>63.314785812989406</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118054</v>
      </c>
      <c r="E81" s="251">
        <v>164030.32999999999</v>
      </c>
      <c r="F81" s="65">
        <f t="shared" si="1"/>
        <v>138.94516915987597</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5435832</v>
      </c>
      <c r="E82" s="83">
        <f t="shared" si="16"/>
        <v>5076026.3599999994</v>
      </c>
      <c r="F82" s="65">
        <f t="shared" si="1"/>
        <v>93.3808543016046</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152253</v>
      </c>
      <c r="E83" s="251">
        <v>0</v>
      </c>
      <c r="F83" s="65">
        <f t="shared" si="1"/>
        <v>0</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3995980</v>
      </c>
      <c r="E84" s="251">
        <v>3467518.8</v>
      </c>
      <c r="F84" s="65">
        <f t="shared" si="1"/>
        <v>86.775179054950229</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23013</v>
      </c>
      <c r="E85" s="251">
        <v>0</v>
      </c>
      <c r="F85" s="65">
        <f t="shared" si="1"/>
        <v>0</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1264586</v>
      </c>
      <c r="E86" s="251">
        <v>1608507.56</v>
      </c>
      <c r="F86" s="65">
        <f t="shared" si="1"/>
        <v>127.19637573087161</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3479</v>
      </c>
      <c r="E89" s="83">
        <f t="shared" si="17"/>
        <v>16896.68</v>
      </c>
      <c r="F89" s="65">
        <f t="shared" si="1"/>
        <v>485.67634377694742</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3479</v>
      </c>
      <c r="E94" s="83">
        <f t="shared" si="19"/>
        <v>16896.68</v>
      </c>
      <c r="F94" s="65">
        <f t="shared" si="1"/>
        <v>485.67634377694742</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3479</v>
      </c>
      <c r="E95" s="251">
        <v>16896.68</v>
      </c>
      <c r="F95" s="65">
        <f t="shared" si="1"/>
        <v>485.67634377694742</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4297390</v>
      </c>
      <c r="E107" s="83">
        <f t="shared" si="21"/>
        <v>3748353.44</v>
      </c>
      <c r="F107" s="65">
        <f t="shared" si="1"/>
        <v>87.223953143652309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2666932</v>
      </c>
      <c r="E108" s="251">
        <v>1023918.37</v>
      </c>
      <c r="F108" s="65">
        <f t="shared" si="1"/>
        <v>38.393118759683411</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905089</v>
      </c>
      <c r="E109" s="251">
        <v>1893262.03</v>
      </c>
      <c r="F109" s="65">
        <f t="shared" si="1"/>
        <v>209.17965305069447</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109300</v>
      </c>
      <c r="E110" s="251">
        <v>230345.54</v>
      </c>
      <c r="F110" s="65">
        <f t="shared" si="1"/>
        <v>210.7461482159195</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205069</v>
      </c>
      <c r="E111" s="251">
        <v>197686</v>
      </c>
      <c r="F111" s="65">
        <f t="shared" si="1"/>
        <v>96.399748377375417</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411000</v>
      </c>
      <c r="E113" s="251">
        <v>403141.5</v>
      </c>
      <c r="F113" s="65">
        <f t="shared" si="1"/>
        <v>98.087956204379566</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4501764</v>
      </c>
      <c r="E114" s="83">
        <f t="shared" si="22"/>
        <v>5137134.95</v>
      </c>
      <c r="F114" s="65">
        <f t="shared" si="1"/>
        <v>114.11382182628856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3915994</v>
      </c>
      <c r="E115" s="83">
        <f t="shared" si="23"/>
        <v>4500416.16</v>
      </c>
      <c r="F115" s="65">
        <f t="shared" si="1"/>
        <v>114.92397996523999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3838093</v>
      </c>
      <c r="E116" s="251">
        <v>4422446.76</v>
      </c>
      <c r="F116" s="65">
        <f t="shared" si="1"/>
        <v>115.22510684342457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77901</v>
      </c>
      <c r="E117" s="251">
        <v>77969.399999999994</v>
      </c>
      <c r="F117" s="65">
        <f t="shared" si="1"/>
        <v>100.08780375091462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207900</v>
      </c>
      <c r="E125" s="251">
        <v>209475</v>
      </c>
      <c r="F125" s="65">
        <f t="shared" si="1"/>
        <v>100.75757575757575</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377870</v>
      </c>
      <c r="E126" s="251">
        <v>427243.79</v>
      </c>
      <c r="F126" s="65">
        <f t="shared" si="1"/>
        <v>113.066342922169</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986900</v>
      </c>
      <c r="E129" s="83">
        <f t="shared" si="26"/>
        <v>1190832.6499999999</v>
      </c>
      <c r="F129" s="65">
        <f t="shared" si="1"/>
        <v>120.6639629141757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185600</v>
      </c>
      <c r="E133" s="251">
        <v>290800</v>
      </c>
      <c r="F133" s="65">
        <f t="shared" si="1"/>
        <v>156.68103448275863</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105317</v>
      </c>
      <c r="E135" s="251">
        <v>153455.76</v>
      </c>
      <c r="F135" s="65">
        <f t="shared" si="1"/>
        <v>145.70844213184958</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153827</v>
      </c>
      <c r="E137" s="251">
        <v>127945</v>
      </c>
      <c r="F137" s="65">
        <f t="shared" si="1"/>
        <v>83.174605238352171</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362210</v>
      </c>
      <c r="E138" s="251">
        <v>453376.49</v>
      </c>
      <c r="F138" s="65">
        <f t="shared" si="1"/>
        <v>125.16951216145328</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179946</v>
      </c>
      <c r="E140" s="251">
        <v>165255.4</v>
      </c>
      <c r="F140" s="65">
        <f t="shared" si="1"/>
        <v>91.836106387471801</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26127928</v>
      </c>
      <c r="E141" s="108">
        <f t="shared" si="28"/>
        <v>26122242.759999998</v>
      </c>
      <c r="F141" s="84">
        <f t="shared" si="1"/>
        <v>99.978240754490741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130176.58</v>
      </c>
      <c r="E5" s="109">
        <f t="shared" si="0"/>
        <v>130176.58</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130176.58</v>
      </c>
      <c r="E6" s="110">
        <f t="shared" si="1"/>
        <v>130176.58</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130176.58</v>
      </c>
      <c r="E7" s="110">
        <f t="shared" si="2"/>
        <v>130176.58</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130176.58</v>
      </c>
      <c r="E9" s="252">
        <v>130176.58</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10893188.59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30959732.670000002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27914158.280000001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5516918.6799999997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10738837.220000001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162304.48000000001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1680430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1518489.52</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8297178.3799999999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2650106.9300000002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395467.46</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395467.46</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34412079.520000003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28551995.780000001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5614162.5700000003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11310959.109999999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151768.32000000001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1680250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1482184.91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8335.7199999999993</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8304335.1500000004</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3511886.18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2348197.56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2348197.56</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7440841.7400000021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158350.51999999999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158350.51999999999</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103372.72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87769.06</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15603.66</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54977.799999999996</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49244.1</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5733.7</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7282491.2200000007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691889.75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103339.65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6487261.8200000003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2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31544</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Županić</cp:lastModifiedBy>
  <cp:lastPrinted>2022-04-04T19:59:02Z</cp:lastPrinted>
  <dcterms:created xsi:type="dcterms:W3CDTF">2022-04-01T05:14:30Z</dcterms:created>
  <dcterms:modified xsi:type="dcterms:W3CDTF">2023-02-24T09:02:06Z</dcterms:modified>
</cp:coreProperties>
</file>