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filterPrivacy="1"/>
  <xr:revisionPtr revIDLastSave="0" documentId="13_ncr:1_{D3FF4C12-76CC-4BBB-BC5C-BA66A621897B}" xr6:coauthVersionLast="47" xr6:coauthVersionMax="47" xr10:uidLastSave="{00000000-0000-0000-0000-000000000000}"/>
  <bookViews>
    <workbookView xWindow="0" yWindow="585" windowWidth="15135" windowHeight="14850" xr2:uid="{00000000-000D-0000-FFFF-FFFF00000000}"/>
  </bookViews>
  <sheets>
    <sheet name="Sheet1" sheetId="1" r:id="rId1"/>
  </sheets>
  <definedNames>
    <definedName name="_xlnm.Print_Area" localSheetId="0">Sheet1!$A$1:$G$254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7" i="1" l="1"/>
  <c r="E55" i="1"/>
  <c r="G220" i="1" l="1"/>
  <c r="G228" i="1" s="1"/>
  <c r="G127" i="1"/>
  <c r="E224" i="1"/>
  <c r="E228" i="1" s="1"/>
  <c r="G60" i="1"/>
  <c r="E60" i="1"/>
  <c r="F239" i="1"/>
  <c r="E113" i="1"/>
  <c r="G101" i="1" s="1"/>
  <c r="G113" i="1" s="1"/>
  <c r="G71" i="1"/>
  <c r="G138" i="1"/>
  <c r="E138" i="1"/>
  <c r="E71" i="1"/>
  <c r="G49" i="1"/>
  <c r="E49" i="1"/>
  <c r="G33" i="1"/>
  <c r="E33" i="1"/>
  <c r="G36" i="1"/>
  <c r="E36" i="1"/>
  <c r="G43" i="1"/>
  <c r="E43" i="1"/>
  <c r="G27" i="1"/>
  <c r="E27" i="1"/>
  <c r="G22" i="1"/>
  <c r="E22" i="1"/>
  <c r="E207" i="1"/>
  <c r="G207" i="1"/>
  <c r="G193" i="1"/>
  <c r="E193" i="1"/>
  <c r="E202" i="1"/>
  <c r="G200" i="1" s="1"/>
  <c r="G202" i="1" s="1"/>
  <c r="E197" i="1"/>
  <c r="G185" i="1"/>
  <c r="G181" i="1" s="1"/>
  <c r="E185" i="1"/>
  <c r="E179" i="1"/>
  <c r="G179" i="1"/>
  <c r="G76" i="1"/>
  <c r="E76" i="1"/>
  <c r="G90" i="1"/>
  <c r="E90" i="1"/>
  <c r="G172" i="1"/>
  <c r="G174" i="1" s="1"/>
  <c r="E217" i="1"/>
  <c r="G215" i="1" s="1"/>
  <c r="G217" i="1" s="1"/>
  <c r="E148" i="1"/>
  <c r="G143" i="1"/>
  <c r="E143" i="1"/>
  <c r="G167" i="1"/>
  <c r="E167" i="1"/>
  <c r="G118" i="1"/>
  <c r="E118" i="1"/>
  <c r="G163" i="1"/>
  <c r="E84" i="1"/>
  <c r="G84" i="1" s="1"/>
  <c r="G133" i="1"/>
  <c r="E133" i="1"/>
  <c r="G197" i="1"/>
  <c r="E163" i="1"/>
  <c r="G148" i="1"/>
  <c r="G158" i="1"/>
  <c r="E158" i="1"/>
  <c r="E174" i="1"/>
  <c r="G97" i="1" l="1"/>
  <c r="F243" i="1"/>
  <c r="F246" i="1" s="1"/>
  <c r="G65" i="1"/>
  <c r="G38" i="1"/>
  <c r="G29" i="1"/>
  <c r="G169" i="1"/>
  <c r="G78" i="1"/>
  <c r="G153" i="1"/>
  <c r="G187" i="1"/>
  <c r="G18" i="1"/>
  <c r="G212" i="1"/>
  <c r="G210" i="1" s="1"/>
  <c r="G63" i="1"/>
  <c r="G16" i="1" l="1"/>
  <c r="G95" i="1"/>
  <c r="G231" i="1" l="1"/>
</calcChain>
</file>

<file path=xl/sharedStrings.xml><?xml version="1.0" encoding="utf-8"?>
<sst xmlns="http://schemas.openxmlformats.org/spreadsheetml/2006/main" count="321" uniqueCount="165">
  <si>
    <t>1.</t>
  </si>
  <si>
    <t>Građevine komunalne infrastrukture koje će se graditi radi uređenja neuređenih dijelova građevinskog područja</t>
  </si>
  <si>
    <t>3.</t>
  </si>
  <si>
    <t>Postojeće građevine komunalne infrastrukture koje će se rekonstruirati</t>
  </si>
  <si>
    <t>projekti</t>
  </si>
  <si>
    <t>građenje</t>
  </si>
  <si>
    <t>stručni nadzor</t>
  </si>
  <si>
    <t>UKUPNO</t>
  </si>
  <si>
    <t>IZVOR FINANCIRANJA</t>
  </si>
  <si>
    <t>2.1.</t>
  </si>
  <si>
    <t>NERAZVRSTANE CESTE</t>
  </si>
  <si>
    <t>1.1.</t>
  </si>
  <si>
    <t>1.2.</t>
  </si>
  <si>
    <t>JAVNE ZELENE POVRŠINE</t>
  </si>
  <si>
    <t>Članak 1.</t>
  </si>
  <si>
    <t>Članak 2.</t>
  </si>
  <si>
    <t>a)</t>
  </si>
  <si>
    <t>b)</t>
  </si>
  <si>
    <t>c)</t>
  </si>
  <si>
    <t>d)</t>
  </si>
  <si>
    <t>Članak 3.</t>
  </si>
  <si>
    <t>KOMUNALNI DOPRINOS</t>
  </si>
  <si>
    <t>Članak 4.</t>
  </si>
  <si>
    <t>PROGRAM GRAĐENJA KOMUNALNE INFRASTRUKTURE SVEUKUPNO</t>
  </si>
  <si>
    <t>3.1.</t>
  </si>
  <si>
    <t>3.2.</t>
  </si>
  <si>
    <t>3.3.</t>
  </si>
  <si>
    <t>JAVNA RASVJETA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</si>
  <si>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</si>
  <si>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OPIS RADNJE/RADOVA</t>
  </si>
  <si>
    <t>otkup zemljišta</t>
  </si>
  <si>
    <t>proračun</t>
  </si>
  <si>
    <t>Proširenje javne rasvjete po mjesnim odborima</t>
  </si>
  <si>
    <t>GRAĐEVINE I UREĐAJI JAVNE NAMJENE</t>
  </si>
  <si>
    <t>Izgradnja zgrade gradske tržnice u Lepoglavi</t>
  </si>
  <si>
    <t>komunalni doprinos</t>
  </si>
  <si>
    <t>sufinanciranje građana</t>
  </si>
  <si>
    <t xml:space="preserve">stručni nadzor </t>
  </si>
  <si>
    <t>JAVNE PROMETNE POVRŠINE NA KOJIMA NIJE DOPUŠTEN PROMET MOTORNIH VOZILA</t>
  </si>
  <si>
    <t>Rekonstrukcija postojećih pješačkih staza uz županijske ceste (po sporazumu o sufinanciranju)</t>
  </si>
  <si>
    <t>4.</t>
  </si>
  <si>
    <t>Građevine koje će se graditi izvan građevinskog područja</t>
  </si>
  <si>
    <t>4.1.</t>
  </si>
  <si>
    <t>Proširenje groblja u Kamenici</t>
  </si>
  <si>
    <t>proračun:</t>
  </si>
  <si>
    <t>SUFINANCIRANJE GRAĐANA</t>
  </si>
  <si>
    <t>PREDSJEDNIK GRADSKOG VIJEĆA</t>
  </si>
  <si>
    <t>projektna dokumentacija</t>
  </si>
  <si>
    <t>radovi</t>
  </si>
  <si>
    <t>koordinator II zaštite na radu</t>
  </si>
  <si>
    <t xml:space="preserve">Rekonstrukcija postojećeg  igrališta u Bednjici </t>
  </si>
  <si>
    <t>Izgradnja javne rasvjete u Žarovnici (od područne škole prema groblju)</t>
  </si>
  <si>
    <t>3.4.</t>
  </si>
  <si>
    <t xml:space="preserve">GROBLJA </t>
  </si>
  <si>
    <t>3.5.</t>
  </si>
  <si>
    <t>JAVNA PARKIRALIŠTA</t>
  </si>
  <si>
    <t>Parkiralište groblje Kamenica</t>
  </si>
  <si>
    <t>Izgradnja fontane u parku kod zgrade gradske uprave</t>
  </si>
  <si>
    <t>zakup snage EE</t>
  </si>
  <si>
    <t>šumski doprinos</t>
  </si>
  <si>
    <t xml:space="preserve">građenje </t>
  </si>
  <si>
    <t>Rekonstrukcija nerazvrstane ceste NC 1-054 naziva Kamenički Vrhovec - Faza I</t>
  </si>
  <si>
    <t>ŠUMSKI DOPRINOS</t>
  </si>
  <si>
    <t>pomoći APPRRR</t>
  </si>
  <si>
    <t>pomoći Ministarstvo prostornoga uređenja, graditeljstva i državne imovine</t>
  </si>
  <si>
    <t>Sanacija klizišta na dijelu na području Grada Lepoglave</t>
  </si>
  <si>
    <t>Parkiralište kod groblja u Lepoglavi</t>
  </si>
  <si>
    <t>dokumentacija</t>
  </si>
  <si>
    <t>projekt</t>
  </si>
  <si>
    <t xml:space="preserve"> projekti </t>
  </si>
  <si>
    <t xml:space="preserve"> građenje-dionica1:NC 1-036</t>
  </si>
  <si>
    <t xml:space="preserve"> </t>
  </si>
  <si>
    <t xml:space="preserve"> građenje-dionica 2: NC 1-043 i NC 2-029  </t>
  </si>
  <si>
    <t xml:space="preserve"> građenje -dionica3:NC 2-081</t>
  </si>
  <si>
    <t xml:space="preserve"> građenje-dionica4:NC 3-035  </t>
  </si>
  <si>
    <t xml:space="preserve">građenje- dionica5:NC 2-002 </t>
  </si>
  <si>
    <t xml:space="preserve"> građenje-dionica 6: NC 1-021 </t>
  </si>
  <si>
    <t xml:space="preserve"> građenje-dionica7:NC 2-032 </t>
  </si>
  <si>
    <t>Stručni nadzor</t>
  </si>
  <si>
    <t xml:space="preserve">Dionica 1: MO Očura(nastavak od klizišta)-dionica nastavak ceste NC 1-036 u dužini 170,00 m);
Dionica 2: MO Purga( prema Miler Ivici) NC 1-043 i NC 2-029 u dužini 330,00 m; Dionica 3: MO Kamenica (Kamenički vrhovec-Strelec) NC 2-081 u dužini 70,00 m; 
Dionica 4: MO Viletinec-Vulišinec  (Šipuši) NC 3-035 u dužini 110,00m; 
Dionica 5: MO Lepoglavska Ves (Pavlekovići) NC 2-002 u dužini 75,00 m; 
Dionica 6: MO Lepoglavska Ves ( odvojak Frankopanska-Pavleković) NC 1-021 u dužini 45,00 m;
 Dionica 7: MO Kamenica (Kamenički vrhovec-Županić-Novak) NC 2-032 u dužini 290,00 m;) 
</t>
  </si>
  <si>
    <t>PROCJENA TROŠKOVA GRAĐENJA U 2023.</t>
  </si>
  <si>
    <t>Izgradnja javne rasvjete u Lepoglavi uz D-35 (od starog mosta do ul. A.Stepinca)</t>
  </si>
  <si>
    <t>2.2.</t>
  </si>
  <si>
    <t>Izgradnja igrališta Kameničko Podgorje</t>
  </si>
  <si>
    <t>projektiranje</t>
  </si>
  <si>
    <t xml:space="preserve">POMOĆI - MINGOR </t>
  </si>
  <si>
    <t>Rekonstrukcija nogostupa ulice Hrvatskih pavlina u Lepoglavi</t>
  </si>
  <si>
    <t>Rekonstrukcija NC površinska obrada</t>
  </si>
  <si>
    <t>Rekonstrukcija nogostupa ulice Čret do D35</t>
  </si>
  <si>
    <t>Rekonstrukcija dijela postojeće nerazvrstane ceste  oznake NC 1-001 naziva Varaždinska ulica sa rasvjetom</t>
  </si>
  <si>
    <t>Izgradnja mosta Gusinjak preko rijeke Bednje u Lepoglavi</t>
  </si>
  <si>
    <t>Izgradnja sportskog igrališta i uređenje parkirališta u Žarovnici</t>
  </si>
  <si>
    <t>Uređenje parka uz zgradu gradske uprave</t>
  </si>
  <si>
    <t>Modernizacija javne rasvjete</t>
  </si>
  <si>
    <t xml:space="preserve">Rekonstrukcija grobne kuće u Lepoglavi i izgradnja nadstrešnice </t>
  </si>
  <si>
    <t>Obnova spomen križa groblja Lepoglava</t>
  </si>
  <si>
    <t xml:space="preserve">Rekonstrukcija/sanacija memorijalnog groblja Lepoglava </t>
  </si>
  <si>
    <t>K1009 01</t>
  </si>
  <si>
    <t>K1010 01</t>
  </si>
  <si>
    <t>K1010 07</t>
  </si>
  <si>
    <t>K1010 09</t>
  </si>
  <si>
    <t>K1010 14</t>
  </si>
  <si>
    <t>K1010 15</t>
  </si>
  <si>
    <t>T1010 01</t>
  </si>
  <si>
    <t>T1010 10</t>
  </si>
  <si>
    <t>T1010 15</t>
  </si>
  <si>
    <t>K1011 05</t>
  </si>
  <si>
    <t>K1011 09</t>
  </si>
  <si>
    <t>T1011 01</t>
  </si>
  <si>
    <t>K1012 01</t>
  </si>
  <si>
    <t>K1012 02</t>
  </si>
  <si>
    <t>T1012 03</t>
  </si>
  <si>
    <t>K1014 09</t>
  </si>
  <si>
    <t>K1014 10</t>
  </si>
  <si>
    <t>K1014 13</t>
  </si>
  <si>
    <t>K1014 19</t>
  </si>
  <si>
    <t>T1014 04</t>
  </si>
  <si>
    <t>Izgradnja prometnice spoj LC 25200 ulica Budim - LC 25178 ulica A. Stepinca</t>
  </si>
  <si>
    <t>Izgradnja prometnice Mažuranićeva ulica - groblje</t>
  </si>
  <si>
    <t>K1015 02</t>
  </si>
  <si>
    <t>Rekonstrukcija prometnice u Poduzetničkoj zoni Lepoglava NC u zoni Jug I</t>
  </si>
  <si>
    <t>Rekonstrukcija prometnice u Poduzetničkoj zoni Lepoglava NC 1-015</t>
  </si>
  <si>
    <t>K1010 16</t>
  </si>
  <si>
    <t>T1012 02</t>
  </si>
  <si>
    <t>1.3.</t>
  </si>
  <si>
    <t>i)</t>
  </si>
  <si>
    <t>j)</t>
  </si>
  <si>
    <t>k)</t>
  </si>
  <si>
    <t>MINGOR</t>
  </si>
  <si>
    <t>POMOĆI - APPRRR  GROBNA KUĆA</t>
  </si>
  <si>
    <t>POMOĆI - APPRRR  GRADSKA TRŽNICA</t>
  </si>
  <si>
    <t>T1011 02</t>
  </si>
  <si>
    <t>T1024 04</t>
  </si>
  <si>
    <t>K1010 10</t>
  </si>
  <si>
    <t>2.</t>
  </si>
  <si>
    <t>Građevine komunalne infrastrukture koje će se graditi u uređenim dijelovima građevinskog područja</t>
  </si>
  <si>
    <t>OSTALI PRIHODI PRORAČUNA</t>
  </si>
  <si>
    <t>Rekonstrukcija nerazvrstanih cesta - prema Programu modernizacije i asfaltiranja nerazvrstanih cesta na području Grada Lepoglave za 2022.g.</t>
  </si>
  <si>
    <t xml:space="preserve">REPUBLIKA HRVATSKA
VARAŽDINSKA ŽUPANIJA
GRAD LEPOGLAVA
Antuna Mihanovića 12
42250 Lepoglava
</t>
  </si>
  <si>
    <t>stručni i projektantski nadzor</t>
  </si>
  <si>
    <t>Izrada nalaza i izjave ovlaštenog inženjera</t>
  </si>
  <si>
    <t>Projektna dokumentacija</t>
  </si>
  <si>
    <t>Priprema dokumentacije za prijavu projekta na dodatak ugovoru</t>
  </si>
  <si>
    <t>Upravljanje projektom za aktivnosti iz dodatka ugovora</t>
  </si>
  <si>
    <t>Usluga izrade dokumentacije o nabavi i provedbe postupaka nabave za aktivnosti iz dodatka ugovora</t>
  </si>
  <si>
    <t>Adaptacija mosta Putine</t>
  </si>
  <si>
    <t>Izgradnja javne rasvjete u ulici Gorica</t>
  </si>
  <si>
    <t>Geodetski elaborat evidentiranja izvedenog stanja cesta</t>
  </si>
  <si>
    <t>Upravljanje projektom</t>
  </si>
  <si>
    <t xml:space="preserve"> Usluga izrade dokumentacije o nabavi i provedbe postupaka nabave</t>
  </si>
  <si>
    <t xml:space="preserve">Točka 3. mijenja se i glasi: </t>
  </si>
  <si>
    <t xml:space="preserve">Točka 4. mijenja se i glasi: </t>
  </si>
  <si>
    <t>Članak 3. mijenja se i glasi:</t>
  </si>
  <si>
    <t>U skladu sa sadržajem Programa prikazanim u članku 2. troškovi Programa građenja komunalne infrastrukture za 2023. godinu raspoređuju se na sljedeće izvore financiranja:</t>
  </si>
  <si>
    <t>Članak 5.</t>
  </si>
  <si>
    <t>POMOĆI - MPGI</t>
  </si>
  <si>
    <t>Robert Dukarić</t>
  </si>
  <si>
    <t>K1010 03</t>
  </si>
  <si>
    <t>K1011 10</t>
  </si>
  <si>
    <t>ministarsvo regionalnog razvoja</t>
  </si>
  <si>
    <t>2. IZMJENE I DOPUNE PROGRAMA GRAĐENJA KOMUNALNE INFRASTRUKTURE ZA 2023. GODINU</t>
  </si>
  <si>
    <t>U Programu građenja komunalne infrastrukture za 2023. godinu ("Službeni vjesnik Varaždinske županije broj 130/2022, 34/2023 ), u članku 2. točka 1.  mijenja se i glasi:</t>
  </si>
  <si>
    <t>Ove 2. izmjene i dopune Programa građenja komunalne infrastrukture za 2023. godinu stupaju na snagu osmog dana od dana objave u Službenom vjesniku Varaždinske županije.</t>
  </si>
  <si>
    <r>
      <t xml:space="preserve">Na temelju odredbe članka 67. stavak 1. Zakona o komunalnom gospodarstvu ("Narodne novine" broj 68/18, 110/18 i 32/20) i članka 22. Statuta Grada Lepoglave ("Službeni vjesnik Varaždinske županije" broj 64/20 i 18/21), Gradsko vijeće Grada Lepoglave na </t>
    </r>
    <r>
      <rPr>
        <sz val="12"/>
        <rFont val="Calibri"/>
        <family val="2"/>
        <charset val="238"/>
        <scheme val="minor"/>
      </rPr>
      <t>20. sjednici održanoj dana 20.12.2023. , donosi</t>
    </r>
  </si>
  <si>
    <r>
      <t>Gradsko vijeće
Klasa: 400-03/22-01/2
Urbroj:2186-9-02-23-6
Lepoglava,</t>
    </r>
    <r>
      <rPr>
        <sz val="11"/>
        <rFont val="Calibri"/>
        <family val="2"/>
        <charset val="238"/>
        <scheme val="minor"/>
      </rPr>
      <t xml:space="preserve"> 20.12.2023.</t>
    </r>
    <r>
      <rPr>
        <sz val="1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</si>
</sst>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_-* #,##0.0\ _k_n_-;\-* #,##0.0\ _k_n_-;_-* &quot;-&quot;??\ _k_n_-;_-@_-"/>
    <numFmt numFmtId="166" formatCode="#,##0.00_ ;\-#,##0.00\ "/>
  </numFmts>
  <fonts count="19" x14ac:knownFonts="1">
    <font>
      <sz val="11"/>
      <color theme="1"/>
      <name val="Calibri"/>
      <family val="2"/>
      <scheme val="minor"/>
    </font>
    <font>
      <sz val="9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charset val="238"/>
      <scheme val="minor"/>
    </font>
    <font>
      <u/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name val="Calibri"/>
      <family val="2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92">
    <xf numFmtId="0" fontId="0" fillId="0" borderId="0" xfId="0"/>
    <xf numFmtId="0" fontId="3" fillId="0" borderId="0" xfId="0" applyFont="1"/>
    <xf numFmtId="0" fontId="4" fillId="0" borderId="0" xfId="0" applyFont="1"/>
    <xf numFmtId="166" fontId="4" fillId="0" borderId="0" xfId="0" applyNumberFormat="1" applyFont="1"/>
    <xf numFmtId="4" fontId="5" fillId="0" borderId="0" xfId="0" applyNumberFormat="1" applyFont="1"/>
    <xf numFmtId="0" fontId="5" fillId="0" borderId="0" xfId="0" applyFont="1"/>
    <xf numFmtId="0" fontId="1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left"/>
    </xf>
    <xf numFmtId="0" fontId="4" fillId="0" borderId="0" xfId="0" applyFont="1" applyAlignment="1">
      <alignment vertical="top"/>
    </xf>
    <xf numFmtId="0" fontId="6" fillId="0" borderId="0" xfId="0" applyFont="1"/>
    <xf numFmtId="0" fontId="7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vertical="top"/>
    </xf>
    <xf numFmtId="0" fontId="4" fillId="0" borderId="0" xfId="0" applyFont="1" applyAlignment="1">
      <alignment horizontal="left"/>
    </xf>
    <xf numFmtId="4" fontId="5" fillId="2" borderId="3" xfId="0" applyNumberFormat="1" applyFont="1" applyFill="1" applyBorder="1" applyAlignment="1">
      <alignment horizontal="right"/>
    </xf>
    <xf numFmtId="4" fontId="5" fillId="0" borderId="0" xfId="1" applyNumberFormat="1" applyFont="1" applyBorder="1"/>
    <xf numFmtId="0" fontId="5" fillId="0" borderId="0" xfId="0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7" fillId="0" borderId="2" xfId="0" applyFont="1" applyBorder="1"/>
    <xf numFmtId="4" fontId="7" fillId="0" borderId="2" xfId="0" applyNumberFormat="1" applyFont="1" applyBorder="1"/>
    <xf numFmtId="0" fontId="8" fillId="0" borderId="2" xfId="0" applyFont="1" applyBorder="1"/>
    <xf numFmtId="4" fontId="8" fillId="0" borderId="2" xfId="0" applyNumberFormat="1" applyFont="1" applyBorder="1"/>
    <xf numFmtId="4" fontId="7" fillId="0" borderId="2" xfId="0" applyNumberFormat="1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7" fillId="0" borderId="2" xfId="0" applyFont="1" applyBorder="1" applyAlignment="1">
      <alignment wrapText="1"/>
    </xf>
    <xf numFmtId="4" fontId="7" fillId="0" borderId="2" xfId="0" applyNumberFormat="1" applyFont="1" applyBorder="1" applyAlignment="1">
      <alignment wrapText="1"/>
    </xf>
    <xf numFmtId="0" fontId="8" fillId="0" borderId="2" xfId="0" applyFont="1" applyBorder="1" applyAlignment="1">
      <alignment wrapText="1"/>
    </xf>
    <xf numFmtId="4" fontId="8" fillId="0" borderId="2" xfId="0" applyNumberFormat="1" applyFont="1" applyBorder="1" applyAlignment="1">
      <alignment wrapText="1"/>
    </xf>
    <xf numFmtId="4" fontId="7" fillId="0" borderId="2" xfId="0" applyNumberFormat="1" applyFont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164" fontId="7" fillId="0" borderId="2" xfId="1" applyFont="1" applyBorder="1"/>
    <xf numFmtId="4" fontId="7" fillId="0" borderId="2" xfId="1" applyNumberFormat="1" applyFont="1" applyBorder="1"/>
    <xf numFmtId="4" fontId="8" fillId="0" borderId="2" xfId="1" applyNumberFormat="1" applyFont="1" applyBorder="1"/>
    <xf numFmtId="0" fontId="8" fillId="0" borderId="2" xfId="0" applyFont="1" applyBorder="1" applyAlignment="1">
      <alignment horizontal="right"/>
    </xf>
    <xf numFmtId="164" fontId="7" fillId="0" borderId="2" xfId="1" applyFont="1" applyBorder="1" applyAlignment="1"/>
    <xf numFmtId="0" fontId="7" fillId="0" borderId="2" xfId="0" applyFont="1" applyBorder="1" applyAlignment="1">
      <alignment horizontal="left"/>
    </xf>
    <xf numFmtId="4" fontId="8" fillId="0" borderId="2" xfId="0" applyNumberFormat="1" applyFont="1" applyBorder="1" applyAlignment="1">
      <alignment horizontal="right" wrapText="1"/>
    </xf>
    <xf numFmtId="4" fontId="7" fillId="0" borderId="2" xfId="0" applyNumberFormat="1" applyFont="1" applyBorder="1" applyAlignment="1">
      <alignment horizontal="right" wrapText="1"/>
    </xf>
    <xf numFmtId="0" fontId="8" fillId="0" borderId="0" xfId="0" applyFont="1" applyAlignment="1">
      <alignment wrapText="1"/>
    </xf>
    <xf numFmtId="4" fontId="8" fillId="0" borderId="0" xfId="0" applyNumberFormat="1" applyFont="1" applyAlignment="1">
      <alignment wrapText="1"/>
    </xf>
    <xf numFmtId="4" fontId="8" fillId="0" borderId="0" xfId="0" applyNumberFormat="1" applyFont="1"/>
    <xf numFmtId="0" fontId="8" fillId="0" borderId="0" xfId="0" applyFont="1"/>
    <xf numFmtId="0" fontId="8" fillId="0" borderId="4" xfId="0" applyFont="1" applyBorder="1"/>
    <xf numFmtId="4" fontId="8" fillId="0" borderId="4" xfId="0" applyNumberFormat="1" applyFont="1" applyBorder="1"/>
    <xf numFmtId="4" fontId="8" fillId="0" borderId="3" xfId="0" applyNumberFormat="1" applyFont="1" applyBorder="1"/>
    <xf numFmtId="0" fontId="4" fillId="3" borderId="0" xfId="0" applyFont="1" applyFill="1"/>
    <xf numFmtId="0" fontId="7" fillId="0" borderId="2" xfId="0" applyFont="1" applyBorder="1" applyAlignment="1">
      <alignment horizontal="center" wrapText="1"/>
    </xf>
    <xf numFmtId="166" fontId="7" fillId="0" borderId="2" xfId="0" applyNumberFormat="1" applyFont="1" applyBorder="1"/>
    <xf numFmtId="4" fontId="7" fillId="0" borderId="0" xfId="0" applyNumberFormat="1" applyFont="1" applyAlignment="1">
      <alignment wrapText="1"/>
    </xf>
    <xf numFmtId="0" fontId="7" fillId="0" borderId="0" xfId="0" applyFont="1" applyAlignment="1">
      <alignment horizontal="right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8" fillId="0" borderId="0" xfId="0" applyFont="1" applyAlignment="1">
      <alignment horizontal="right"/>
    </xf>
    <xf numFmtId="4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" fontId="3" fillId="0" borderId="0" xfId="0" applyNumberFormat="1" applyFont="1"/>
    <xf numFmtId="4" fontId="4" fillId="0" borderId="0" xfId="0" applyNumberFormat="1" applyFont="1"/>
    <xf numFmtId="0" fontId="5" fillId="4" borderId="7" xfId="0" applyFont="1" applyFill="1" applyBorder="1" applyAlignment="1">
      <alignment horizontal="left" vertical="top"/>
    </xf>
    <xf numFmtId="0" fontId="4" fillId="4" borderId="0" xfId="0" applyFont="1" applyFill="1" applyAlignment="1">
      <alignment horizontal="left" vertical="top"/>
    </xf>
    <xf numFmtId="4" fontId="4" fillId="4" borderId="0" xfId="0" applyNumberFormat="1" applyFont="1" applyFill="1" applyAlignment="1">
      <alignment horizontal="left" vertical="top"/>
    </xf>
    <xf numFmtId="0" fontId="5" fillId="4" borderId="11" xfId="0" applyFont="1" applyFill="1" applyBorder="1" applyAlignment="1">
      <alignment vertical="top"/>
    </xf>
    <xf numFmtId="0" fontId="4" fillId="4" borderId="11" xfId="0" applyFont="1" applyFill="1" applyBorder="1"/>
    <xf numFmtId="0" fontId="5" fillId="4" borderId="11" xfId="0" applyFont="1" applyFill="1" applyBorder="1" applyAlignment="1">
      <alignment vertical="top" wrapText="1"/>
    </xf>
    <xf numFmtId="0" fontId="6" fillId="4" borderId="11" xfId="0" applyFont="1" applyFill="1" applyBorder="1" applyAlignment="1">
      <alignment vertical="top" wrapText="1"/>
    </xf>
    <xf numFmtId="4" fontId="6" fillId="4" borderId="14" xfId="0" applyNumberFormat="1" applyFont="1" applyFill="1" applyBorder="1" applyAlignment="1">
      <alignment vertical="top" wrapText="1"/>
    </xf>
    <xf numFmtId="0" fontId="4" fillId="4" borderId="0" xfId="0" applyFont="1" applyFill="1"/>
    <xf numFmtId="0" fontId="4" fillId="0" borderId="0" xfId="0" applyFont="1" applyAlignment="1">
      <alignment horizontal="center" vertical="top"/>
    </xf>
    <xf numFmtId="0" fontId="5" fillId="2" borderId="1" xfId="0" applyFont="1" applyFill="1" applyBorder="1" applyAlignment="1">
      <alignment vertical="top"/>
    </xf>
    <xf numFmtId="4" fontId="5" fillId="2" borderId="3" xfId="0" applyNumberFormat="1" applyFont="1" applyFill="1" applyBorder="1"/>
    <xf numFmtId="4" fontId="5" fillId="0" borderId="0" xfId="0" applyNumberFormat="1" applyFont="1" applyAlignment="1">
      <alignment wrapText="1"/>
    </xf>
    <xf numFmtId="0" fontId="5" fillId="3" borderId="0" xfId="0" applyFont="1" applyFill="1" applyAlignment="1">
      <alignment vertical="top"/>
    </xf>
    <xf numFmtId="0" fontId="5" fillId="3" borderId="0" xfId="0" applyFont="1" applyFill="1" applyAlignment="1">
      <alignment wrapText="1"/>
    </xf>
    <xf numFmtId="4" fontId="5" fillId="3" borderId="0" xfId="0" applyNumberFormat="1" applyFont="1" applyFill="1"/>
    <xf numFmtId="0" fontId="11" fillId="0" borderId="0" xfId="0" applyFont="1"/>
    <xf numFmtId="0" fontId="4" fillId="0" borderId="2" xfId="0" applyFont="1" applyBorder="1"/>
    <xf numFmtId="4" fontId="4" fillId="4" borderId="0" xfId="0" applyNumberFormat="1" applyFont="1" applyFill="1"/>
    <xf numFmtId="0" fontId="12" fillId="0" borderId="0" xfId="0" applyFont="1"/>
    <xf numFmtId="0" fontId="5" fillId="0" borderId="0" xfId="0" applyFont="1" applyAlignment="1">
      <alignment vertical="top"/>
    </xf>
    <xf numFmtId="166" fontId="5" fillId="0" borderId="0" xfId="0" applyNumberFormat="1" applyFont="1"/>
    <xf numFmtId="0" fontId="4" fillId="0" borderId="2" xfId="0" applyFont="1" applyBorder="1" applyAlignment="1">
      <alignment vertical="top"/>
    </xf>
    <xf numFmtId="0" fontId="4" fillId="0" borderId="0" xfId="0" applyFont="1" applyAlignment="1">
      <alignment horizontal="left" vertical="top"/>
    </xf>
    <xf numFmtId="164" fontId="4" fillId="0" borderId="0" xfId="1" applyFont="1" applyAlignment="1"/>
    <xf numFmtId="165" fontId="4" fillId="0" borderId="0" xfId="1" applyNumberFormat="1" applyFont="1"/>
    <xf numFmtId="0" fontId="4" fillId="0" borderId="0" xfId="0" applyFont="1" applyAlignment="1">
      <alignment horizontal="right" vertical="top"/>
    </xf>
    <xf numFmtId="0" fontId="7" fillId="0" borderId="15" xfId="0" applyFont="1" applyBorder="1"/>
    <xf numFmtId="4" fontId="7" fillId="0" borderId="15" xfId="0" applyNumberFormat="1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7" fillId="0" borderId="16" xfId="0" applyFont="1" applyBorder="1" applyAlignment="1">
      <alignment wrapText="1"/>
    </xf>
    <xf numFmtId="0" fontId="7" fillId="0" borderId="18" xfId="0" applyFont="1" applyBorder="1" applyAlignment="1">
      <alignment wrapText="1"/>
    </xf>
    <xf numFmtId="4" fontId="7" fillId="0" borderId="18" xfId="0" applyNumberFormat="1" applyFont="1" applyBorder="1" applyAlignment="1">
      <alignment horizontal="right"/>
    </xf>
    <xf numFmtId="0" fontId="7" fillId="0" borderId="18" xfId="0" applyFont="1" applyBorder="1" applyAlignment="1">
      <alignment horizontal="right" vertical="top" wrapText="1"/>
    </xf>
    <xf numFmtId="0" fontId="4" fillId="0" borderId="18" xfId="0" applyFont="1" applyBorder="1" applyAlignment="1">
      <alignment wrapText="1"/>
    </xf>
    <xf numFmtId="4" fontId="4" fillId="0" borderId="18" xfId="0" applyNumberFormat="1" applyFont="1" applyBorder="1" applyAlignment="1">
      <alignment wrapText="1"/>
    </xf>
    <xf numFmtId="0" fontId="8" fillId="0" borderId="18" xfId="0" applyFont="1" applyBorder="1" applyAlignment="1">
      <alignment wrapText="1"/>
    </xf>
    <xf numFmtId="0" fontId="12" fillId="0" borderId="18" xfId="0" applyFont="1" applyBorder="1" applyAlignment="1">
      <alignment wrapText="1"/>
    </xf>
    <xf numFmtId="4" fontId="7" fillId="0" borderId="18" xfId="0" applyNumberFormat="1" applyFont="1" applyBorder="1" applyAlignment="1">
      <alignment horizontal="right" wrapText="1"/>
    </xf>
    <xf numFmtId="166" fontId="8" fillId="0" borderId="2" xfId="0" applyNumberFormat="1" applyFont="1" applyBorder="1"/>
    <xf numFmtId="0" fontId="8" fillId="0" borderId="20" xfId="0" applyFont="1" applyBorder="1"/>
    <xf numFmtId="4" fontId="8" fillId="0" borderId="18" xfId="0" applyNumberFormat="1" applyFont="1" applyBorder="1" applyAlignment="1">
      <alignment horizontal="right"/>
    </xf>
    <xf numFmtId="0" fontId="4" fillId="0" borderId="18" xfId="0" applyFont="1" applyBorder="1"/>
    <xf numFmtId="4" fontId="7" fillId="0" borderId="2" xfId="0" applyNumberFormat="1" applyFont="1" applyBorder="1" applyAlignment="1">
      <alignment horizontal="left" wrapText="1"/>
    </xf>
    <xf numFmtId="4" fontId="7" fillId="0" borderId="2" xfId="0" applyNumberFormat="1" applyFont="1" applyBorder="1" applyAlignment="1">
      <alignment vertical="top"/>
    </xf>
    <xf numFmtId="0" fontId="7" fillId="0" borderId="2" xfId="0" applyFont="1" applyBorder="1" applyAlignment="1">
      <alignment horizontal="right" vertical="top"/>
    </xf>
    <xf numFmtId="166" fontId="5" fillId="2" borderId="3" xfId="0" applyNumberFormat="1" applyFont="1" applyFill="1" applyBorder="1" applyAlignment="1">
      <alignment vertical="top"/>
    </xf>
    <xf numFmtId="164" fontId="4" fillId="0" borderId="0" xfId="1" applyFont="1" applyBorder="1"/>
    <xf numFmtId="166" fontId="4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4" fontId="5" fillId="0" borderId="0" xfId="0" applyNumberFormat="1" applyFont="1" applyAlignment="1">
      <alignment horizontal="center" wrapText="1"/>
    </xf>
    <xf numFmtId="0" fontId="4" fillId="3" borderId="0" xfId="0" applyFont="1" applyFill="1" applyAlignment="1">
      <alignment horizontal="center" vertical="top"/>
    </xf>
    <xf numFmtId="0" fontId="7" fillId="0" borderId="2" xfId="0" applyFont="1" applyBorder="1" applyAlignment="1">
      <alignment vertical="top" wrapText="1"/>
    </xf>
    <xf numFmtId="0" fontId="9" fillId="4" borderId="21" xfId="0" applyFont="1" applyFill="1" applyBorder="1" applyAlignment="1">
      <alignment horizontal="left" vertical="top"/>
    </xf>
    <xf numFmtId="0" fontId="14" fillId="4" borderId="21" xfId="0" applyFont="1" applyFill="1" applyBorder="1" applyAlignment="1">
      <alignment horizontal="left" vertical="top"/>
    </xf>
    <xf numFmtId="0" fontId="9" fillId="4" borderId="21" xfId="0" applyFont="1" applyFill="1" applyBorder="1" applyAlignment="1">
      <alignment horizontal="left" vertical="top" wrapText="1"/>
    </xf>
    <xf numFmtId="0" fontId="15" fillId="4" borderId="21" xfId="0" applyFont="1" applyFill="1" applyBorder="1" applyAlignment="1">
      <alignment horizontal="left" vertical="top" wrapText="1"/>
    </xf>
    <xf numFmtId="4" fontId="15" fillId="4" borderId="15" xfId="0" applyNumberFormat="1" applyFont="1" applyFill="1" applyBorder="1" applyAlignment="1">
      <alignment horizontal="right" vertical="top" wrapText="1"/>
    </xf>
    <xf numFmtId="0" fontId="4" fillId="0" borderId="0" xfId="0" applyFont="1" applyAlignment="1">
      <alignment horizontal="center" wrapText="1"/>
    </xf>
    <xf numFmtId="4" fontId="6" fillId="0" borderId="0" xfId="0" applyNumberFormat="1" applyFont="1" applyAlignment="1">
      <alignment vertical="top" wrapText="1"/>
    </xf>
    <xf numFmtId="0" fontId="14" fillId="4" borderId="0" xfId="0" applyFont="1" applyFill="1"/>
    <xf numFmtId="4" fontId="4" fillId="0" borderId="24" xfId="0" applyNumberFormat="1" applyFont="1" applyBorder="1"/>
    <xf numFmtId="4" fontId="4" fillId="0" borderId="26" xfId="0" applyNumberFormat="1" applyFont="1" applyBorder="1"/>
    <xf numFmtId="0" fontId="4" fillId="0" borderId="25" xfId="0" applyFont="1" applyBorder="1" applyAlignment="1">
      <alignment horizontal="left" vertical="top"/>
    </xf>
    <xf numFmtId="0" fontId="4" fillId="0" borderId="1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4" fontId="4" fillId="3" borderId="26" xfId="0" applyNumberFormat="1" applyFont="1" applyFill="1" applyBorder="1"/>
    <xf numFmtId="4" fontId="5" fillId="0" borderId="30" xfId="0" applyNumberFormat="1" applyFont="1" applyBorder="1"/>
    <xf numFmtId="4" fontId="7" fillId="0" borderId="18" xfId="0" applyNumberFormat="1" applyFont="1" applyBorder="1" applyAlignment="1">
      <alignment wrapText="1"/>
    </xf>
    <xf numFmtId="0" fontId="18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justify" wrapText="1"/>
    </xf>
    <xf numFmtId="0" fontId="10" fillId="0" borderId="0" xfId="0" applyFont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/>
    </xf>
    <xf numFmtId="0" fontId="6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wrapText="1"/>
    </xf>
    <xf numFmtId="0" fontId="5" fillId="4" borderId="7" xfId="0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justify" wrapText="1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25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27" xfId="0" applyFont="1" applyBorder="1" applyAlignment="1">
      <alignment horizontal="left" vertical="top"/>
    </xf>
    <xf numFmtId="0" fontId="5" fillId="0" borderId="28" xfId="0" applyFont="1" applyBorder="1" applyAlignment="1">
      <alignment horizontal="left" vertical="top"/>
    </xf>
    <xf numFmtId="0" fontId="5" fillId="0" borderId="29" xfId="0" applyFont="1" applyBorder="1" applyAlignment="1">
      <alignment horizontal="left" vertical="top"/>
    </xf>
    <xf numFmtId="0" fontId="4" fillId="3" borderId="6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/>
    </xf>
    <xf numFmtId="0" fontId="5" fillId="2" borderId="4" xfId="0" applyFont="1" applyFill="1" applyBorder="1" applyAlignment="1">
      <alignment vertical="top" wrapText="1"/>
    </xf>
    <xf numFmtId="0" fontId="4" fillId="0" borderId="25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5" fillId="0" borderId="0" xfId="0" applyFont="1" applyAlignment="1">
      <alignment horizontal="center" wrapText="1"/>
    </xf>
    <xf numFmtId="0" fontId="5" fillId="0" borderId="5" xfId="0" applyFont="1" applyBorder="1" applyAlignment="1">
      <alignment horizontal="left"/>
    </xf>
    <xf numFmtId="0" fontId="5" fillId="0" borderId="5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right" wrapText="1"/>
    </xf>
    <xf numFmtId="0" fontId="7" fillId="0" borderId="19" xfId="0" applyFont="1" applyBorder="1" applyAlignment="1">
      <alignment horizontal="right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4" fontId="7" fillId="0" borderId="17" xfId="0" applyNumberFormat="1" applyFont="1" applyBorder="1" applyAlignment="1">
      <alignment horizontal="right"/>
    </xf>
    <xf numFmtId="4" fontId="7" fillId="0" borderId="19" xfId="0" applyNumberFormat="1" applyFont="1" applyBorder="1" applyAlignment="1">
      <alignment horizontal="right"/>
    </xf>
    <xf numFmtId="166" fontId="7" fillId="0" borderId="9" xfId="0" applyNumberFormat="1" applyFont="1" applyBorder="1" applyAlignment="1">
      <alignment horizontal="right"/>
    </xf>
    <xf numFmtId="166" fontId="7" fillId="0" borderId="10" xfId="0" applyNumberFormat="1" applyFont="1" applyBorder="1" applyAlignment="1">
      <alignment horizontal="right"/>
    </xf>
    <xf numFmtId="0" fontId="3" fillId="0" borderId="0" xfId="0" applyFont="1" applyAlignment="1">
      <alignment wrapText="1"/>
    </xf>
    <xf numFmtId="0" fontId="13" fillId="0" borderId="0" xfId="0" applyFont="1" applyAlignment="1">
      <alignment horizont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180975</xdr:rowOff>
    </xdr:from>
    <xdr:to>
      <xdr:col>2</xdr:col>
      <xdr:colOff>304800</xdr:colOff>
      <xdr:row>2</xdr:row>
      <xdr:rowOff>19050</xdr:rowOff>
    </xdr:to>
    <xdr:pic>
      <xdr:nvPicPr>
        <xdr:cNvPr id="1051" name="Slika 1">
          <a:extLst>
            <a:ext uri="{FF2B5EF4-FFF2-40B4-BE49-F238E27FC236}">
              <a16:creationId xmlns:a16="http://schemas.microsoft.com/office/drawing/2014/main" id="{3B65A5A3-3368-D040-0DD9-43D54B123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80975"/>
          <a:ext cx="7048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270"/>
  <sheetViews>
    <sheetView tabSelected="1" view="pageBreakPreview" zoomScaleNormal="100" zoomScaleSheetLayoutView="100" workbookViewId="0">
      <selection activeCell="E3" sqref="E3"/>
    </sheetView>
  </sheetViews>
  <sheetFormatPr defaultRowHeight="15" x14ac:dyDescent="0.25"/>
  <cols>
    <col min="1" max="1" width="9.140625" style="2"/>
    <col min="2" max="2" width="7.85546875" style="2" customWidth="1"/>
    <col min="3" max="3" width="14.7109375" style="2" customWidth="1"/>
    <col min="4" max="4" width="16.42578125" style="2" customWidth="1"/>
    <col min="5" max="5" width="14.42578125" style="2" customWidth="1"/>
    <col min="6" max="7" width="17.140625" style="2" customWidth="1"/>
    <col min="8" max="8" width="9.140625" style="2"/>
    <col min="9" max="9" width="11.28515625" style="2" bestFit="1" customWidth="1"/>
    <col min="10" max="10" width="11.7109375" style="2" bestFit="1" customWidth="1"/>
    <col min="11" max="11" width="13.140625" style="2" bestFit="1" customWidth="1"/>
    <col min="12" max="12" width="16.85546875" style="2" bestFit="1" customWidth="1"/>
    <col min="13" max="16384" width="9.140625" style="2"/>
  </cols>
  <sheetData>
    <row r="2" spans="1:10" ht="70.5" customHeight="1" x14ac:dyDescent="0.3">
      <c r="A2" s="136"/>
      <c r="B2" s="136"/>
      <c r="C2" s="136"/>
      <c r="F2" s="134"/>
    </row>
    <row r="3" spans="1:10" ht="91.5" customHeight="1" x14ac:dyDescent="0.25">
      <c r="A3" s="135" t="s">
        <v>138</v>
      </c>
      <c r="B3" s="136"/>
      <c r="C3" s="136"/>
    </row>
    <row r="4" spans="1:10" ht="66.75" customHeight="1" x14ac:dyDescent="0.25">
      <c r="A4" s="137" t="s">
        <v>164</v>
      </c>
      <c r="B4" s="137"/>
      <c r="C4" s="137"/>
    </row>
    <row r="5" spans="1:10" s="1" customFormat="1" ht="66.75" customHeight="1" x14ac:dyDescent="0.25">
      <c r="A5" s="142" t="s">
        <v>163</v>
      </c>
      <c r="B5" s="142"/>
      <c r="C5" s="142"/>
      <c r="D5" s="142"/>
      <c r="E5" s="142"/>
      <c r="F5" s="142"/>
      <c r="G5" s="142"/>
      <c r="J5" s="61"/>
    </row>
    <row r="6" spans="1:10" s="1" customFormat="1" ht="15.75" x14ac:dyDescent="0.25"/>
    <row r="7" spans="1:10" s="1" customFormat="1" ht="63" customHeight="1" x14ac:dyDescent="0.3">
      <c r="A7" s="145" t="s">
        <v>160</v>
      </c>
      <c r="B7" s="145"/>
      <c r="C7" s="145"/>
      <c r="D7" s="145"/>
      <c r="E7" s="145"/>
      <c r="F7" s="145"/>
      <c r="G7" s="145"/>
    </row>
    <row r="8" spans="1:10" s="1" customFormat="1" ht="15.75" x14ac:dyDescent="0.25"/>
    <row r="9" spans="1:10" s="1" customFormat="1" ht="15.75" x14ac:dyDescent="0.25">
      <c r="A9" s="143" t="s">
        <v>14</v>
      </c>
      <c r="B9" s="143"/>
      <c r="C9" s="143"/>
      <c r="D9" s="143"/>
      <c r="E9" s="143"/>
      <c r="F9" s="143"/>
      <c r="G9" s="143"/>
    </row>
    <row r="10" spans="1:10" s="1" customFormat="1" ht="9.75" customHeight="1" x14ac:dyDescent="0.25">
      <c r="A10" s="57"/>
      <c r="B10" s="57"/>
      <c r="C10" s="57"/>
      <c r="D10" s="57"/>
      <c r="E10" s="57"/>
      <c r="F10" s="57"/>
      <c r="G10" s="57"/>
    </row>
    <row r="11" spans="1:10" s="1" customFormat="1" ht="43.5" customHeight="1" x14ac:dyDescent="0.25">
      <c r="A11" s="144" t="s">
        <v>161</v>
      </c>
      <c r="B11" s="144"/>
      <c r="C11" s="144"/>
      <c r="D11" s="144"/>
      <c r="E11" s="144"/>
      <c r="F11" s="144"/>
      <c r="G11" s="144"/>
    </row>
    <row r="12" spans="1:10" s="1" customFormat="1" ht="15.75" x14ac:dyDescent="0.25">
      <c r="A12" s="190"/>
      <c r="B12" s="190"/>
      <c r="C12" s="190"/>
      <c r="D12" s="190"/>
      <c r="E12" s="190"/>
      <c r="F12" s="190"/>
      <c r="G12" s="190"/>
    </row>
    <row r="13" spans="1:10" s="1" customFormat="1" ht="27.75" customHeight="1" x14ac:dyDescent="0.25">
      <c r="A13" s="190"/>
      <c r="B13" s="190"/>
      <c r="C13" s="190"/>
      <c r="D13" s="190"/>
      <c r="E13" s="190"/>
      <c r="F13" s="190"/>
      <c r="G13" s="190"/>
      <c r="I13" s="62"/>
    </row>
    <row r="14" spans="1:10" x14ac:dyDescent="0.25">
      <c r="I14" s="63"/>
    </row>
    <row r="15" spans="1:10" s="65" customFormat="1" ht="33" customHeight="1" x14ac:dyDescent="0.25">
      <c r="A15" s="64" t="s">
        <v>0</v>
      </c>
      <c r="B15" s="148" t="s">
        <v>1</v>
      </c>
      <c r="C15" s="148"/>
      <c r="D15" s="148"/>
      <c r="E15" s="148"/>
      <c r="F15" s="148"/>
      <c r="G15" s="149"/>
      <c r="I15" s="66"/>
    </row>
    <row r="16" spans="1:10" s="72" customFormat="1" ht="17.25" customHeight="1" x14ac:dyDescent="0.25">
      <c r="A16" s="67"/>
      <c r="B16" s="68"/>
      <c r="C16" s="69"/>
      <c r="D16" s="69"/>
      <c r="E16" s="69"/>
      <c r="F16" s="70" t="s">
        <v>7</v>
      </c>
      <c r="G16" s="71">
        <f>G29+G38+G18</f>
        <v>101437</v>
      </c>
    </row>
    <row r="17" spans="1:10" ht="52.5" customHeight="1" x14ac:dyDescent="0.25">
      <c r="A17" s="73"/>
      <c r="B17" s="73"/>
      <c r="D17" s="56" t="s">
        <v>29</v>
      </c>
      <c r="E17" s="49" t="s">
        <v>80</v>
      </c>
      <c r="F17" s="146" t="s">
        <v>8</v>
      </c>
      <c r="G17" s="147"/>
      <c r="J17" s="63"/>
    </row>
    <row r="18" spans="1:10" ht="21" customHeight="1" x14ac:dyDescent="0.25">
      <c r="A18" s="74" t="s">
        <v>11</v>
      </c>
      <c r="B18" s="150" t="s">
        <v>10</v>
      </c>
      <c r="C18" s="150"/>
      <c r="D18" s="150"/>
      <c r="E18" s="150"/>
      <c r="F18" s="150"/>
      <c r="G18" s="75">
        <f>G22+G27</f>
        <v>2000</v>
      </c>
    </row>
    <row r="19" spans="1:10" ht="16.5" customHeight="1" x14ac:dyDescent="0.25">
      <c r="A19" s="8"/>
      <c r="B19" s="138"/>
      <c r="C19" s="138"/>
      <c r="D19" s="138"/>
      <c r="E19" s="138"/>
      <c r="F19" s="138"/>
      <c r="G19" s="138"/>
    </row>
    <row r="20" spans="1:10" ht="16.5" customHeight="1" x14ac:dyDescent="0.25">
      <c r="A20" s="8" t="s">
        <v>16</v>
      </c>
      <c r="B20" s="138" t="s">
        <v>117</v>
      </c>
      <c r="C20" s="138"/>
      <c r="D20" s="138"/>
      <c r="E20" s="138"/>
      <c r="F20" s="138"/>
      <c r="G20" s="138"/>
    </row>
    <row r="21" spans="1:10" ht="16.5" customHeight="1" x14ac:dyDescent="0.25">
      <c r="A21" s="8"/>
      <c r="B21" s="139" t="s">
        <v>157</v>
      </c>
      <c r="C21" s="140"/>
      <c r="D21" s="27" t="s">
        <v>68</v>
      </c>
      <c r="E21" s="28">
        <v>1000</v>
      </c>
      <c r="F21" s="11" t="s">
        <v>31</v>
      </c>
      <c r="G21" s="21">
        <v>1000</v>
      </c>
    </row>
    <row r="22" spans="1:10" ht="16.5" customHeight="1" x14ac:dyDescent="0.25">
      <c r="A22" s="8"/>
      <c r="B22" s="9"/>
      <c r="D22" s="29" t="s">
        <v>7</v>
      </c>
      <c r="E22" s="30">
        <f>E21</f>
        <v>1000</v>
      </c>
      <c r="F22" s="29"/>
      <c r="G22" s="23">
        <f>G21</f>
        <v>1000</v>
      </c>
    </row>
    <row r="23" spans="1:10" ht="16.5" customHeight="1" x14ac:dyDescent="0.25">
      <c r="A23" s="8"/>
      <c r="B23" s="9"/>
      <c r="D23" s="13"/>
      <c r="E23" s="76"/>
      <c r="F23" s="13"/>
      <c r="G23" s="4"/>
    </row>
    <row r="24" spans="1:10" ht="16.5" customHeight="1" x14ac:dyDescent="0.25">
      <c r="A24" s="8" t="s">
        <v>17</v>
      </c>
      <c r="B24" s="138" t="s">
        <v>118</v>
      </c>
      <c r="C24" s="138"/>
      <c r="D24" s="138"/>
      <c r="E24" s="138"/>
      <c r="F24" s="138"/>
      <c r="G24" s="138"/>
    </row>
    <row r="25" spans="1:10" ht="16.5" customHeight="1" x14ac:dyDescent="0.25">
      <c r="A25" s="8"/>
      <c r="B25" s="139" t="s">
        <v>106</v>
      </c>
      <c r="C25" s="140"/>
      <c r="D25" s="27" t="s">
        <v>5</v>
      </c>
      <c r="E25" s="28">
        <v>1000</v>
      </c>
      <c r="F25" s="11" t="s">
        <v>31</v>
      </c>
      <c r="G25" s="21">
        <v>1000</v>
      </c>
    </row>
    <row r="26" spans="1:10" ht="16.5" customHeight="1" x14ac:dyDescent="0.25">
      <c r="A26" s="8"/>
      <c r="B26" s="9"/>
      <c r="D26" s="27" t="s">
        <v>6</v>
      </c>
      <c r="E26" s="28">
        <v>0</v>
      </c>
      <c r="F26" s="27"/>
      <c r="G26" s="21"/>
    </row>
    <row r="27" spans="1:10" ht="16.5" customHeight="1" x14ac:dyDescent="0.25">
      <c r="A27" s="8"/>
      <c r="B27" s="9"/>
      <c r="D27" s="29" t="s">
        <v>7</v>
      </c>
      <c r="E27" s="30">
        <f>E26+E25</f>
        <v>1000</v>
      </c>
      <c r="F27" s="29"/>
      <c r="G27" s="23">
        <f>G25</f>
        <v>1000</v>
      </c>
    </row>
    <row r="28" spans="1:10" s="48" customFormat="1" ht="16.5" customHeight="1" x14ac:dyDescent="0.25">
      <c r="A28" s="77"/>
      <c r="B28" s="78"/>
      <c r="C28" s="78"/>
      <c r="D28" s="78"/>
      <c r="E28" s="78"/>
      <c r="F28" s="78"/>
      <c r="G28" s="79"/>
    </row>
    <row r="29" spans="1:10" ht="21" customHeight="1" x14ac:dyDescent="0.25">
      <c r="A29" s="74" t="s">
        <v>12</v>
      </c>
      <c r="B29" s="150" t="s">
        <v>55</v>
      </c>
      <c r="C29" s="150"/>
      <c r="D29" s="150"/>
      <c r="E29" s="150"/>
      <c r="F29" s="150"/>
      <c r="G29" s="75">
        <f>G33+G36</f>
        <v>2327</v>
      </c>
      <c r="J29" s="63"/>
    </row>
    <row r="30" spans="1:10" ht="16.5" customHeight="1" x14ac:dyDescent="0.25">
      <c r="A30" s="8"/>
      <c r="B30" s="184"/>
      <c r="C30" s="184"/>
      <c r="D30" s="184"/>
      <c r="E30" s="184"/>
      <c r="F30" s="184"/>
      <c r="G30" s="185"/>
    </row>
    <row r="31" spans="1:10" ht="16.5" customHeight="1" x14ac:dyDescent="0.25">
      <c r="A31" s="8" t="s">
        <v>16</v>
      </c>
      <c r="B31" s="138" t="s">
        <v>56</v>
      </c>
      <c r="C31" s="138"/>
      <c r="D31" s="138"/>
      <c r="E31" s="138"/>
      <c r="F31" s="138"/>
      <c r="G31" s="172"/>
    </row>
    <row r="32" spans="1:10" ht="16.5" customHeight="1" x14ac:dyDescent="0.25">
      <c r="A32" s="8"/>
      <c r="B32" s="139" t="s">
        <v>101</v>
      </c>
      <c r="C32" s="140"/>
      <c r="D32" s="20" t="s">
        <v>4</v>
      </c>
      <c r="E32" s="31">
        <v>1000</v>
      </c>
      <c r="F32" s="10" t="s">
        <v>31</v>
      </c>
      <c r="G32" s="21">
        <v>1000</v>
      </c>
    </row>
    <row r="33" spans="1:12" ht="16.5" customHeight="1" x14ac:dyDescent="0.25">
      <c r="A33" s="8"/>
      <c r="D33" s="22" t="s">
        <v>7</v>
      </c>
      <c r="E33" s="32">
        <f>E32</f>
        <v>1000</v>
      </c>
      <c r="F33" s="22"/>
      <c r="G33" s="23">
        <f>G32</f>
        <v>1000</v>
      </c>
    </row>
    <row r="34" spans="1:12" ht="16.5" customHeight="1" x14ac:dyDescent="0.25">
      <c r="A34" s="8" t="s">
        <v>17</v>
      </c>
      <c r="B34" s="138" t="s">
        <v>66</v>
      </c>
      <c r="C34" s="138"/>
      <c r="D34" s="184"/>
      <c r="E34" s="184"/>
      <c r="F34" s="184"/>
      <c r="G34" s="185"/>
    </row>
    <row r="35" spans="1:12" ht="16.5" customHeight="1" x14ac:dyDescent="0.25">
      <c r="A35" s="8"/>
      <c r="B35" s="54"/>
      <c r="C35" s="54"/>
      <c r="D35" s="20" t="s">
        <v>67</v>
      </c>
      <c r="E35" s="31">
        <v>1327</v>
      </c>
      <c r="F35" s="10" t="s">
        <v>31</v>
      </c>
      <c r="G35" s="21">
        <v>1327</v>
      </c>
    </row>
    <row r="36" spans="1:12" ht="16.5" customHeight="1" x14ac:dyDescent="0.25">
      <c r="A36" s="8"/>
      <c r="B36" s="54"/>
      <c r="C36" s="54"/>
      <c r="D36" s="22" t="s">
        <v>7</v>
      </c>
      <c r="E36" s="32">
        <f>E35</f>
        <v>1327</v>
      </c>
      <c r="F36" s="22"/>
      <c r="G36" s="23">
        <f>G35</f>
        <v>1327</v>
      </c>
    </row>
    <row r="37" spans="1:12" ht="16.5" customHeight="1" x14ac:dyDescent="0.25">
      <c r="A37" s="8"/>
      <c r="C37" s="5"/>
      <c r="D37" s="4"/>
      <c r="E37" s="19"/>
      <c r="F37" s="5"/>
      <c r="G37" s="4"/>
      <c r="L37" s="80"/>
    </row>
    <row r="38" spans="1:12" ht="21" customHeight="1" x14ac:dyDescent="0.25">
      <c r="A38" s="74" t="s">
        <v>124</v>
      </c>
      <c r="B38" s="150" t="s">
        <v>27</v>
      </c>
      <c r="C38" s="150"/>
      <c r="D38" s="150"/>
      <c r="E38" s="150"/>
      <c r="F38" s="150"/>
      <c r="G38" s="75">
        <f>G43+G55+G49+G60</f>
        <v>97110</v>
      </c>
      <c r="J38" s="63"/>
    </row>
    <row r="39" spans="1:12" ht="16.5" customHeight="1" x14ac:dyDescent="0.25">
      <c r="A39" s="8"/>
      <c r="B39" s="5"/>
      <c r="C39" s="12"/>
      <c r="D39" s="12"/>
      <c r="E39" s="12"/>
      <c r="F39" s="12"/>
    </row>
    <row r="40" spans="1:12" ht="16.5" customHeight="1" x14ac:dyDescent="0.25">
      <c r="A40" s="8" t="s">
        <v>16</v>
      </c>
      <c r="B40" s="5" t="s">
        <v>32</v>
      </c>
      <c r="C40" s="12"/>
      <c r="D40" s="12"/>
      <c r="E40" s="12"/>
      <c r="F40" s="12"/>
    </row>
    <row r="41" spans="1:12" ht="16.5" customHeight="1" x14ac:dyDescent="0.25">
      <c r="A41" s="8"/>
      <c r="B41" s="139" t="s">
        <v>108</v>
      </c>
      <c r="C41" s="140"/>
      <c r="D41" s="27" t="s">
        <v>5</v>
      </c>
      <c r="E41" s="28">
        <v>20000</v>
      </c>
      <c r="F41" s="11" t="s">
        <v>31</v>
      </c>
      <c r="G41" s="21">
        <v>33180</v>
      </c>
    </row>
    <row r="42" spans="1:12" ht="16.5" customHeight="1" x14ac:dyDescent="0.25">
      <c r="A42" s="8"/>
      <c r="B42" s="9"/>
      <c r="C42" s="12"/>
      <c r="D42" s="27" t="s">
        <v>58</v>
      </c>
      <c r="E42" s="28">
        <v>13180</v>
      </c>
      <c r="F42" s="11"/>
      <c r="G42" s="21"/>
    </row>
    <row r="43" spans="1:12" ht="16.5" customHeight="1" x14ac:dyDescent="0.25">
      <c r="A43" s="8"/>
      <c r="B43" s="9"/>
      <c r="D43" s="29" t="s">
        <v>7</v>
      </c>
      <c r="E43" s="30">
        <f>E41+E42</f>
        <v>33180</v>
      </c>
      <c r="F43" s="29"/>
      <c r="G43" s="23">
        <f>G41</f>
        <v>33180</v>
      </c>
    </row>
    <row r="44" spans="1:12" ht="16.5" customHeight="1" x14ac:dyDescent="0.25">
      <c r="A44" s="8"/>
      <c r="B44" s="9"/>
      <c r="D44" s="13"/>
      <c r="E44" s="76"/>
      <c r="F44" s="13"/>
      <c r="G44" s="4"/>
    </row>
    <row r="45" spans="1:12" ht="16.5" customHeight="1" x14ac:dyDescent="0.25">
      <c r="A45" s="8"/>
      <c r="B45" s="9"/>
      <c r="D45" s="13"/>
      <c r="E45" s="76"/>
      <c r="F45" s="13"/>
      <c r="G45" s="4"/>
    </row>
    <row r="46" spans="1:12" ht="16.5" customHeight="1" x14ac:dyDescent="0.25">
      <c r="A46" s="8" t="s">
        <v>17</v>
      </c>
      <c r="B46" s="138" t="s">
        <v>51</v>
      </c>
      <c r="C46" s="138"/>
      <c r="D46" s="138"/>
      <c r="E46" s="138"/>
      <c r="F46" s="138"/>
      <c r="G46" s="138"/>
    </row>
    <row r="47" spans="1:12" ht="16.5" customHeight="1" x14ac:dyDescent="0.25">
      <c r="A47" s="8"/>
      <c r="B47" s="139" t="s">
        <v>106</v>
      </c>
      <c r="C47" s="140"/>
      <c r="D47" s="27" t="s">
        <v>5</v>
      </c>
      <c r="E47" s="28">
        <v>1000</v>
      </c>
      <c r="F47" s="11" t="s">
        <v>31</v>
      </c>
      <c r="G47" s="21">
        <v>1000</v>
      </c>
    </row>
    <row r="48" spans="1:12" ht="16.5" customHeight="1" x14ac:dyDescent="0.25">
      <c r="A48" s="8"/>
      <c r="B48" s="9"/>
      <c r="D48" s="27" t="s">
        <v>6</v>
      </c>
      <c r="E48" s="28">
        <v>0</v>
      </c>
      <c r="F48" s="27"/>
      <c r="G48" s="21"/>
    </row>
    <row r="49" spans="1:9" ht="16.5" customHeight="1" x14ac:dyDescent="0.25">
      <c r="A49" s="8"/>
      <c r="B49" s="9"/>
      <c r="D49" s="29" t="s">
        <v>7</v>
      </c>
      <c r="E49" s="30">
        <f>E47+E48</f>
        <v>1000</v>
      </c>
      <c r="F49" s="29"/>
      <c r="G49" s="23">
        <f>G47</f>
        <v>1000</v>
      </c>
    </row>
    <row r="50" spans="1:9" ht="16.5" customHeight="1" x14ac:dyDescent="0.25">
      <c r="A50" s="8"/>
      <c r="B50" s="9"/>
      <c r="D50" s="41"/>
      <c r="E50" s="42"/>
      <c r="F50" s="41"/>
      <c r="G50" s="43"/>
    </row>
    <row r="51" spans="1:9" ht="16.5" customHeight="1" x14ac:dyDescent="0.25">
      <c r="A51" s="8" t="s">
        <v>18</v>
      </c>
      <c r="B51" s="138" t="s">
        <v>81</v>
      </c>
      <c r="C51" s="138"/>
      <c r="D51" s="138"/>
      <c r="E51" s="138"/>
      <c r="F51" s="138"/>
      <c r="G51" s="138"/>
    </row>
    <row r="52" spans="1:9" ht="16.5" customHeight="1" x14ac:dyDescent="0.25">
      <c r="A52" s="8"/>
      <c r="B52" s="139" t="s">
        <v>107</v>
      </c>
      <c r="C52" s="140"/>
      <c r="D52" s="27" t="s">
        <v>68</v>
      </c>
      <c r="E52" s="28">
        <v>1000</v>
      </c>
      <c r="F52" s="11" t="s">
        <v>31</v>
      </c>
      <c r="G52" s="21">
        <v>1000</v>
      </c>
    </row>
    <row r="53" spans="1:9" ht="16.5" customHeight="1" x14ac:dyDescent="0.25">
      <c r="A53" s="8"/>
      <c r="B53" s="9"/>
      <c r="D53" s="81" t="s">
        <v>5</v>
      </c>
      <c r="E53" s="28">
        <v>0</v>
      </c>
    </row>
    <row r="54" spans="1:9" ht="16.5" customHeight="1" x14ac:dyDescent="0.25">
      <c r="A54" s="8"/>
      <c r="B54" s="9"/>
      <c r="D54" s="27" t="s">
        <v>6</v>
      </c>
      <c r="E54" s="28">
        <v>0</v>
      </c>
      <c r="F54" s="27"/>
      <c r="G54" s="21"/>
    </row>
    <row r="55" spans="1:9" ht="16.5" customHeight="1" x14ac:dyDescent="0.25">
      <c r="A55" s="8"/>
      <c r="B55" s="9"/>
      <c r="D55" s="29" t="s">
        <v>7</v>
      </c>
      <c r="E55" s="30">
        <f>SUM(E52:E54)</f>
        <v>1000</v>
      </c>
      <c r="F55" s="29"/>
      <c r="G55" s="23">
        <v>52430</v>
      </c>
    </row>
    <row r="56" spans="1:9" ht="16.5" customHeight="1" x14ac:dyDescent="0.25">
      <c r="A56" s="8"/>
      <c r="B56" s="9"/>
      <c r="D56" s="41"/>
      <c r="E56" s="42"/>
      <c r="F56" s="41"/>
      <c r="G56" s="43"/>
    </row>
    <row r="57" spans="1:9" ht="16.5" customHeight="1" x14ac:dyDescent="0.25">
      <c r="A57" s="8" t="s">
        <v>19</v>
      </c>
      <c r="B57" s="138" t="s">
        <v>146</v>
      </c>
      <c r="C57" s="138"/>
      <c r="D57" s="138"/>
      <c r="E57" s="138"/>
      <c r="F57" s="138"/>
      <c r="G57" s="138"/>
    </row>
    <row r="58" spans="1:9" ht="16.5" customHeight="1" x14ac:dyDescent="0.25">
      <c r="A58" s="8"/>
      <c r="B58" s="139" t="s">
        <v>158</v>
      </c>
      <c r="C58" s="140"/>
      <c r="D58" s="27" t="s">
        <v>5</v>
      </c>
      <c r="E58" s="28">
        <v>10500</v>
      </c>
      <c r="F58" s="11" t="s">
        <v>31</v>
      </c>
      <c r="G58" s="21">
        <v>10500</v>
      </c>
    </row>
    <row r="59" spans="1:9" ht="16.5" customHeight="1" x14ac:dyDescent="0.25">
      <c r="A59" s="8"/>
      <c r="B59" s="9"/>
      <c r="D59" s="27" t="s">
        <v>6</v>
      </c>
      <c r="E59" s="28">
        <v>0</v>
      </c>
      <c r="F59" s="27"/>
      <c r="G59" s="21"/>
    </row>
    <row r="60" spans="1:9" ht="16.5" customHeight="1" x14ac:dyDescent="0.25">
      <c r="A60" s="8"/>
      <c r="B60" s="9"/>
      <c r="D60" s="29" t="s">
        <v>7</v>
      </c>
      <c r="E60" s="30">
        <f>E58+E59</f>
        <v>10500</v>
      </c>
      <c r="F60" s="29"/>
      <c r="G60" s="23">
        <f>G58</f>
        <v>10500</v>
      </c>
    </row>
    <row r="61" spans="1:9" ht="16.5" customHeight="1" x14ac:dyDescent="0.25">
      <c r="A61" s="8"/>
      <c r="B61" s="9"/>
      <c r="D61" s="41"/>
      <c r="E61" s="42"/>
      <c r="F61" s="41"/>
      <c r="G61" s="43"/>
    </row>
    <row r="62" spans="1:9" s="65" customFormat="1" ht="33" hidden="1" customHeight="1" x14ac:dyDescent="0.25">
      <c r="A62" s="64" t="s">
        <v>134</v>
      </c>
      <c r="B62" s="148" t="s">
        <v>135</v>
      </c>
      <c r="C62" s="148"/>
      <c r="D62" s="148"/>
      <c r="E62" s="148"/>
      <c r="F62" s="148"/>
      <c r="G62" s="149"/>
      <c r="I62" s="66"/>
    </row>
    <row r="63" spans="1:9" s="72" customFormat="1" ht="17.25" hidden="1" customHeight="1" x14ac:dyDescent="0.25">
      <c r="A63" s="67"/>
      <c r="B63" s="68"/>
      <c r="C63" s="69"/>
      <c r="D63" s="69"/>
      <c r="E63" s="69"/>
      <c r="F63" s="70" t="s">
        <v>7</v>
      </c>
      <c r="G63" s="71">
        <f>G65+G78</f>
        <v>185268</v>
      </c>
    </row>
    <row r="64" spans="1:9" ht="52.5" hidden="1" customHeight="1" x14ac:dyDescent="0.25">
      <c r="A64" s="73"/>
      <c r="B64" s="73"/>
      <c r="D64" s="56" t="s">
        <v>29</v>
      </c>
      <c r="E64" s="49" t="s">
        <v>80</v>
      </c>
      <c r="F64" s="146" t="s">
        <v>8</v>
      </c>
      <c r="G64" s="147"/>
    </row>
    <row r="65" spans="1:10" ht="21" hidden="1" customHeight="1" x14ac:dyDescent="0.25">
      <c r="A65" s="74" t="s">
        <v>9</v>
      </c>
      <c r="B65" s="150" t="s">
        <v>33</v>
      </c>
      <c r="C65" s="150"/>
      <c r="D65" s="150"/>
      <c r="E65" s="150"/>
      <c r="F65" s="150"/>
      <c r="G65" s="75">
        <f>G71+G76</f>
        <v>153998</v>
      </c>
    </row>
    <row r="66" spans="1:10" s="72" customFormat="1" ht="16.5" hidden="1" customHeight="1" x14ac:dyDescent="0.25">
      <c r="A66" s="8"/>
      <c r="B66" s="5"/>
      <c r="C66" s="2"/>
      <c r="D66" s="2"/>
      <c r="E66" s="2"/>
      <c r="F66" s="2"/>
      <c r="G66" s="2"/>
      <c r="I66" s="82"/>
    </row>
    <row r="67" spans="1:10" s="72" customFormat="1" ht="16.5" hidden="1" customHeight="1" x14ac:dyDescent="0.25">
      <c r="A67" s="8" t="s">
        <v>16</v>
      </c>
      <c r="B67" s="5" t="s">
        <v>34</v>
      </c>
      <c r="C67" s="2"/>
      <c r="D67" s="2"/>
      <c r="E67" s="2"/>
      <c r="F67" s="2"/>
      <c r="G67" s="2"/>
      <c r="I67" s="82"/>
    </row>
    <row r="68" spans="1:10" s="72" customFormat="1" ht="16.5" hidden="1" customHeight="1" x14ac:dyDescent="0.25">
      <c r="A68" s="8"/>
      <c r="B68" s="139" t="s">
        <v>113</v>
      </c>
      <c r="C68" s="140"/>
      <c r="D68" s="21" t="s">
        <v>5</v>
      </c>
      <c r="E68" s="21">
        <v>95000</v>
      </c>
      <c r="F68" s="10" t="s">
        <v>31</v>
      </c>
      <c r="G68" s="21">
        <v>0</v>
      </c>
    </row>
    <row r="69" spans="1:10" ht="16.5" hidden="1" customHeight="1" x14ac:dyDescent="0.25">
      <c r="A69" s="8"/>
      <c r="D69" s="21" t="s">
        <v>6</v>
      </c>
      <c r="E69" s="21">
        <v>32760</v>
      </c>
      <c r="F69" s="10" t="s">
        <v>63</v>
      </c>
      <c r="G69" s="21">
        <v>132760</v>
      </c>
      <c r="J69" s="63"/>
    </row>
    <row r="70" spans="1:10" ht="16.5" hidden="1" customHeight="1" x14ac:dyDescent="0.25">
      <c r="A70" s="8"/>
      <c r="D70" s="28" t="s">
        <v>49</v>
      </c>
      <c r="E70" s="21">
        <v>5000</v>
      </c>
      <c r="F70" s="10"/>
      <c r="G70" s="21"/>
      <c r="J70" s="63"/>
    </row>
    <row r="71" spans="1:10" ht="16.5" hidden="1" customHeight="1" x14ac:dyDescent="0.25">
      <c r="A71" s="8"/>
      <c r="D71" s="22" t="s">
        <v>7</v>
      </c>
      <c r="E71" s="23">
        <f>E68+E69+E70</f>
        <v>132760</v>
      </c>
      <c r="F71" s="22"/>
      <c r="G71" s="23">
        <f>G69+G68</f>
        <v>132760</v>
      </c>
    </row>
    <row r="72" spans="1:10" ht="16.5" hidden="1" customHeight="1" x14ac:dyDescent="0.25">
      <c r="A72" s="8"/>
      <c r="D72" s="5"/>
      <c r="E72" s="4"/>
      <c r="F72" s="5"/>
      <c r="G72" s="4"/>
      <c r="H72" s="83"/>
    </row>
    <row r="73" spans="1:10" ht="16.5" hidden="1" customHeight="1" x14ac:dyDescent="0.25">
      <c r="A73" s="8" t="s">
        <v>17</v>
      </c>
      <c r="B73" s="138" t="s">
        <v>57</v>
      </c>
      <c r="C73" s="138"/>
      <c r="D73" s="138"/>
      <c r="E73" s="138"/>
      <c r="F73" s="138"/>
      <c r="G73" s="138"/>
    </row>
    <row r="74" spans="1:10" ht="16.5" hidden="1" customHeight="1" x14ac:dyDescent="0.25">
      <c r="A74" s="8"/>
      <c r="B74" s="139" t="s">
        <v>112</v>
      </c>
      <c r="C74" s="140"/>
      <c r="D74" s="20" t="s">
        <v>48</v>
      </c>
      <c r="E74" s="21">
        <v>20000</v>
      </c>
      <c r="F74" s="10" t="s">
        <v>31</v>
      </c>
      <c r="G74" s="21">
        <v>21238</v>
      </c>
    </row>
    <row r="75" spans="1:10" ht="16.5" hidden="1" customHeight="1" x14ac:dyDescent="0.25">
      <c r="A75" s="8"/>
      <c r="D75" s="20" t="s">
        <v>6</v>
      </c>
      <c r="E75" s="21">
        <v>1238</v>
      </c>
      <c r="F75" s="20"/>
      <c r="G75" s="21"/>
    </row>
    <row r="76" spans="1:10" ht="16.5" hidden="1" customHeight="1" x14ac:dyDescent="0.25">
      <c r="A76" s="8"/>
      <c r="D76" s="22" t="s">
        <v>7</v>
      </c>
      <c r="E76" s="23">
        <f>E74+E75</f>
        <v>21238</v>
      </c>
      <c r="F76" s="22"/>
      <c r="G76" s="23">
        <f>G74</f>
        <v>21238</v>
      </c>
    </row>
    <row r="77" spans="1:10" ht="16.5" hidden="1" customHeight="1" x14ac:dyDescent="0.25">
      <c r="A77" s="8"/>
      <c r="D77" s="45"/>
      <c r="E77" s="46"/>
      <c r="F77" s="45"/>
      <c r="G77" s="47"/>
    </row>
    <row r="78" spans="1:10" ht="22.5" hidden="1" customHeight="1" x14ac:dyDescent="0.25">
      <c r="A78" s="74" t="s">
        <v>82</v>
      </c>
      <c r="B78" s="168" t="s">
        <v>13</v>
      </c>
      <c r="C78" s="168"/>
      <c r="D78" s="168"/>
      <c r="E78" s="168"/>
      <c r="F78" s="168"/>
      <c r="G78" s="75">
        <f>G84+G90</f>
        <v>31270</v>
      </c>
    </row>
    <row r="79" spans="1:10" s="72" customFormat="1" ht="16.5" hidden="1" customHeight="1" x14ac:dyDescent="0.25">
      <c r="A79" s="8"/>
      <c r="B79" s="5"/>
      <c r="C79" s="2"/>
      <c r="D79" s="2"/>
      <c r="E79" s="2"/>
      <c r="F79" s="2"/>
      <c r="G79" s="2"/>
      <c r="I79" s="82"/>
    </row>
    <row r="80" spans="1:10" s="72" customFormat="1" ht="16.5" hidden="1" customHeight="1" x14ac:dyDescent="0.25">
      <c r="A80" s="8" t="s">
        <v>16</v>
      </c>
      <c r="B80" s="5" t="s">
        <v>83</v>
      </c>
      <c r="C80" s="2"/>
      <c r="D80" s="2"/>
      <c r="E80" s="2"/>
      <c r="F80" s="2"/>
      <c r="G80" s="2"/>
      <c r="I80" s="82"/>
    </row>
    <row r="81" spans="1:10" s="72" customFormat="1" ht="16.5" hidden="1" customHeight="1" x14ac:dyDescent="0.25">
      <c r="A81" s="8"/>
      <c r="B81" s="139" t="s">
        <v>115</v>
      </c>
      <c r="C81" s="140"/>
      <c r="D81" s="21" t="s">
        <v>5</v>
      </c>
      <c r="E81" s="21">
        <v>6270</v>
      </c>
      <c r="F81" s="10" t="s">
        <v>31</v>
      </c>
      <c r="G81" s="21">
        <v>13270</v>
      </c>
    </row>
    <row r="82" spans="1:10" ht="16.5" hidden="1" customHeight="1" x14ac:dyDescent="0.25">
      <c r="A82" s="8"/>
      <c r="B82" s="48"/>
      <c r="D82" s="21" t="s">
        <v>6</v>
      </c>
      <c r="E82" s="21">
        <v>1000</v>
      </c>
      <c r="F82" s="10"/>
      <c r="G82" s="21"/>
      <c r="J82" s="63"/>
    </row>
    <row r="83" spans="1:10" ht="16.5" hidden="1" customHeight="1" x14ac:dyDescent="0.25">
      <c r="A83" s="8"/>
      <c r="D83" s="28" t="s">
        <v>84</v>
      </c>
      <c r="E83" s="21">
        <v>6000</v>
      </c>
      <c r="F83" s="10"/>
      <c r="G83" s="21"/>
      <c r="J83" s="63"/>
    </row>
    <row r="84" spans="1:10" ht="16.5" hidden="1" customHeight="1" x14ac:dyDescent="0.25">
      <c r="A84" s="8"/>
      <c r="D84" s="22" t="s">
        <v>7</v>
      </c>
      <c r="E84" s="23">
        <f>SUM(E81:E83)</f>
        <v>13270</v>
      </c>
      <c r="F84" s="22"/>
      <c r="G84" s="23">
        <f>E84</f>
        <v>13270</v>
      </c>
    </row>
    <row r="85" spans="1:10" ht="16.5" hidden="1" customHeight="1" x14ac:dyDescent="0.25">
      <c r="A85" s="84"/>
      <c r="B85" s="13"/>
      <c r="C85" s="13"/>
      <c r="D85" s="13"/>
      <c r="E85" s="13"/>
      <c r="F85" s="13"/>
      <c r="G85" s="85"/>
    </row>
    <row r="86" spans="1:10" ht="16.5" hidden="1" customHeight="1" x14ac:dyDescent="0.25">
      <c r="A86" s="8" t="s">
        <v>17</v>
      </c>
      <c r="B86" s="141" t="s">
        <v>91</v>
      </c>
      <c r="C86" s="141"/>
      <c r="D86" s="141"/>
      <c r="E86" s="141"/>
      <c r="F86" s="141"/>
      <c r="G86" s="141"/>
    </row>
    <row r="87" spans="1:10" ht="16.5" hidden="1" customHeight="1" x14ac:dyDescent="0.25">
      <c r="B87" s="139" t="s">
        <v>114</v>
      </c>
      <c r="C87" s="140"/>
      <c r="D87" s="37" t="s">
        <v>5</v>
      </c>
      <c r="E87" s="34">
        <v>10520.61</v>
      </c>
      <c r="F87" s="10" t="s">
        <v>31</v>
      </c>
      <c r="G87" s="31">
        <v>18000</v>
      </c>
    </row>
    <row r="88" spans="1:10" ht="16.5" hidden="1" customHeight="1" x14ac:dyDescent="0.25">
      <c r="D88" s="37" t="s">
        <v>6</v>
      </c>
      <c r="E88" s="34">
        <v>3000</v>
      </c>
      <c r="F88" s="10"/>
      <c r="G88" s="31"/>
    </row>
    <row r="89" spans="1:10" s="8" customFormat="1" ht="16.5" hidden="1" customHeight="1" x14ac:dyDescent="0.25">
      <c r="A89" s="2"/>
      <c r="B89" s="2"/>
      <c r="C89" s="2"/>
      <c r="D89" s="86" t="s">
        <v>68</v>
      </c>
      <c r="E89" s="34">
        <v>4479.3900000000003</v>
      </c>
      <c r="F89" s="10"/>
      <c r="G89" s="31"/>
    </row>
    <row r="90" spans="1:10" ht="16.5" hidden="1" customHeight="1" x14ac:dyDescent="0.25">
      <c r="D90" s="22" t="s">
        <v>7</v>
      </c>
      <c r="E90" s="35">
        <f>E87+E88+E89</f>
        <v>18000</v>
      </c>
      <c r="F90" s="36"/>
      <c r="G90" s="32">
        <f>G87</f>
        <v>18000</v>
      </c>
    </row>
    <row r="91" spans="1:10" s="1" customFormat="1" ht="15.75" x14ac:dyDescent="0.25">
      <c r="A91" s="191" t="s">
        <v>15</v>
      </c>
      <c r="B91" s="191"/>
      <c r="C91" s="191"/>
      <c r="D91" s="191"/>
      <c r="E91" s="191"/>
      <c r="F91" s="191"/>
      <c r="G91" s="191"/>
    </row>
    <row r="92" spans="1:10" s="1" customFormat="1" ht="15.75" x14ac:dyDescent="0.25">
      <c r="A92" s="144" t="s">
        <v>150</v>
      </c>
      <c r="B92" s="144"/>
      <c r="C92" s="144"/>
      <c r="D92" s="144"/>
      <c r="E92" s="144"/>
      <c r="F92" s="144"/>
      <c r="G92" s="144"/>
    </row>
    <row r="93" spans="1:10" ht="16.5" customHeight="1" x14ac:dyDescent="0.25">
      <c r="A93" s="8"/>
      <c r="D93" s="63"/>
      <c r="E93" s="63"/>
    </row>
    <row r="94" spans="1:10" s="87" customFormat="1" ht="33" customHeight="1" x14ac:dyDescent="0.25">
      <c r="A94" s="64" t="s">
        <v>2</v>
      </c>
      <c r="B94" s="148" t="s">
        <v>3</v>
      </c>
      <c r="C94" s="151"/>
      <c r="D94" s="151"/>
      <c r="E94" s="151"/>
      <c r="F94" s="151"/>
      <c r="G94" s="152"/>
    </row>
    <row r="95" spans="1:10" ht="17.25" customHeight="1" x14ac:dyDescent="0.25">
      <c r="A95" s="67"/>
      <c r="B95" s="68"/>
      <c r="C95" s="69"/>
      <c r="D95" s="69"/>
      <c r="E95" s="69"/>
      <c r="F95" s="70" t="s">
        <v>7</v>
      </c>
      <c r="G95" s="71">
        <f>G97+G153+G169+G181+G187</f>
        <v>1016201</v>
      </c>
    </row>
    <row r="96" spans="1:10" ht="51.75" customHeight="1" x14ac:dyDescent="0.25">
      <c r="A96" s="73"/>
      <c r="B96" s="73"/>
      <c r="D96" s="56" t="s">
        <v>29</v>
      </c>
      <c r="E96" s="49" t="s">
        <v>80</v>
      </c>
      <c r="F96" s="146" t="s">
        <v>8</v>
      </c>
      <c r="G96" s="147"/>
    </row>
    <row r="97" spans="1:17" ht="21" customHeight="1" x14ac:dyDescent="0.25">
      <c r="A97" s="74" t="s">
        <v>24</v>
      </c>
      <c r="B97" s="150" t="s">
        <v>10</v>
      </c>
      <c r="C97" s="150"/>
      <c r="D97" s="150"/>
      <c r="E97" s="150"/>
      <c r="F97" s="150"/>
      <c r="G97" s="75">
        <f>G113+G118+G127+G133+G143+G148+G138</f>
        <v>745172</v>
      </c>
    </row>
    <row r="98" spans="1:17" s="72" customFormat="1" x14ac:dyDescent="0.25">
      <c r="A98" s="2"/>
      <c r="B98" s="2"/>
      <c r="C98" s="2"/>
      <c r="D98" s="88"/>
      <c r="E98" s="89"/>
      <c r="F98" s="2"/>
      <c r="G98" s="63"/>
    </row>
    <row r="99" spans="1:17" s="72" customFormat="1" ht="34.5" customHeight="1" x14ac:dyDescent="0.25">
      <c r="A99" s="8" t="s">
        <v>16</v>
      </c>
      <c r="B99" s="141" t="s">
        <v>137</v>
      </c>
      <c r="C99" s="141"/>
      <c r="D99" s="141"/>
      <c r="E99" s="141"/>
      <c r="F99" s="141"/>
      <c r="G99" s="141"/>
    </row>
    <row r="100" spans="1:17" s="72" customFormat="1" ht="16.5" customHeight="1" thickBot="1" x14ac:dyDescent="0.3">
      <c r="A100" s="8"/>
      <c r="B100" s="174" t="s">
        <v>97</v>
      </c>
      <c r="C100" s="174"/>
      <c r="D100" s="55"/>
      <c r="E100" s="55"/>
      <c r="F100" s="55"/>
      <c r="G100" s="55"/>
    </row>
    <row r="101" spans="1:17" ht="30" customHeight="1" thickBot="1" x14ac:dyDescent="0.3">
      <c r="A101" s="90"/>
      <c r="B101" s="177" t="s">
        <v>79</v>
      </c>
      <c r="C101" s="178"/>
      <c r="D101" s="91" t="s">
        <v>69</v>
      </c>
      <c r="E101" s="92">
        <v>13000</v>
      </c>
      <c r="F101" s="93" t="s">
        <v>31</v>
      </c>
      <c r="G101" s="50">
        <f>E113-G102-G104-G105-G106-G107</f>
        <v>118270</v>
      </c>
      <c r="J101" s="63"/>
    </row>
    <row r="102" spans="1:17" ht="30" customHeight="1" x14ac:dyDescent="0.25">
      <c r="A102" s="90"/>
      <c r="B102" s="179"/>
      <c r="C102" s="180"/>
      <c r="D102" s="94" t="s">
        <v>70</v>
      </c>
      <c r="E102" s="186">
        <v>28000</v>
      </c>
      <c r="F102" s="175" t="s">
        <v>35</v>
      </c>
      <c r="G102" s="188">
        <v>9290</v>
      </c>
      <c r="J102" s="63"/>
    </row>
    <row r="103" spans="1:17" ht="30" customHeight="1" thickBot="1" x14ac:dyDescent="0.3">
      <c r="A103" s="90"/>
      <c r="B103" s="179"/>
      <c r="C103" s="180"/>
      <c r="D103" s="95" t="s">
        <v>71</v>
      </c>
      <c r="E103" s="187"/>
      <c r="F103" s="176"/>
      <c r="G103" s="189"/>
    </row>
    <row r="104" spans="1:17" ht="30" customHeight="1" thickBot="1" x14ac:dyDescent="0.3">
      <c r="A104" s="90"/>
      <c r="B104" s="179"/>
      <c r="C104" s="180"/>
      <c r="D104" s="95" t="s">
        <v>72</v>
      </c>
      <c r="E104" s="96">
        <v>28000</v>
      </c>
      <c r="F104" s="97" t="s">
        <v>64</v>
      </c>
      <c r="G104" s="50">
        <v>35000</v>
      </c>
    </row>
    <row r="105" spans="1:17" ht="30" customHeight="1" thickBot="1" x14ac:dyDescent="0.3">
      <c r="A105" s="90"/>
      <c r="B105" s="179"/>
      <c r="C105" s="180"/>
      <c r="D105" s="95" t="s">
        <v>73</v>
      </c>
      <c r="E105" s="96">
        <v>23000</v>
      </c>
      <c r="F105" s="97" t="s">
        <v>59</v>
      </c>
      <c r="G105" s="50">
        <v>9290</v>
      </c>
    </row>
    <row r="106" spans="1:17" ht="30" customHeight="1" thickBot="1" x14ac:dyDescent="0.3">
      <c r="A106" s="90"/>
      <c r="B106" s="179"/>
      <c r="C106" s="180"/>
      <c r="D106" s="95" t="s">
        <v>74</v>
      </c>
      <c r="E106" s="96">
        <v>22000</v>
      </c>
      <c r="F106" s="97" t="s">
        <v>36</v>
      </c>
      <c r="G106" s="50">
        <v>12610</v>
      </c>
      <c r="P106" s="183"/>
      <c r="Q106" s="183"/>
    </row>
    <row r="107" spans="1:17" ht="30" customHeight="1" thickBot="1" x14ac:dyDescent="0.3">
      <c r="A107" s="90"/>
      <c r="B107" s="179"/>
      <c r="C107" s="180"/>
      <c r="D107" s="95" t="s">
        <v>75</v>
      </c>
      <c r="E107" s="96">
        <v>24000</v>
      </c>
      <c r="F107" s="97" t="s">
        <v>159</v>
      </c>
      <c r="G107" s="50">
        <v>60000</v>
      </c>
      <c r="L107" s="63"/>
      <c r="P107" s="183"/>
      <c r="Q107" s="183"/>
    </row>
    <row r="108" spans="1:17" ht="30" customHeight="1" thickBot="1" x14ac:dyDescent="0.3">
      <c r="A108" s="90"/>
      <c r="B108" s="179"/>
      <c r="C108" s="180"/>
      <c r="D108" s="95" t="s">
        <v>76</v>
      </c>
      <c r="E108" s="96">
        <v>16460</v>
      </c>
      <c r="F108" s="97"/>
      <c r="G108" s="50"/>
      <c r="L108" s="63"/>
      <c r="P108" s="6"/>
      <c r="Q108" s="6"/>
    </row>
    <row r="109" spans="1:17" ht="30" customHeight="1" thickBot="1" x14ac:dyDescent="0.3">
      <c r="B109" s="179"/>
      <c r="C109" s="180"/>
      <c r="D109" s="95" t="s">
        <v>77</v>
      </c>
      <c r="E109" s="96">
        <v>74000</v>
      </c>
      <c r="F109" s="97"/>
      <c r="G109" s="50"/>
      <c r="L109" s="63"/>
      <c r="P109" s="6"/>
      <c r="Q109" s="6"/>
    </row>
    <row r="110" spans="1:17" ht="30" customHeight="1" thickBot="1" x14ac:dyDescent="0.3">
      <c r="B110" s="179"/>
      <c r="C110" s="180"/>
      <c r="D110" s="98"/>
      <c r="E110" s="99"/>
      <c r="F110" s="100"/>
      <c r="G110" s="50"/>
      <c r="L110" s="63"/>
      <c r="P110" s="6"/>
      <c r="Q110" s="6"/>
    </row>
    <row r="111" spans="1:17" ht="37.5" customHeight="1" thickBot="1" x14ac:dyDescent="0.3">
      <c r="B111" s="179"/>
      <c r="C111" s="180"/>
      <c r="D111" s="101" t="s">
        <v>147</v>
      </c>
      <c r="E111" s="133">
        <v>9000</v>
      </c>
      <c r="F111" s="98"/>
      <c r="G111" s="50"/>
      <c r="L111" s="63"/>
      <c r="P111" s="6"/>
      <c r="Q111" s="6"/>
    </row>
    <row r="112" spans="1:17" ht="30" customHeight="1" thickBot="1" x14ac:dyDescent="0.3">
      <c r="B112" s="181"/>
      <c r="C112" s="182"/>
      <c r="D112" s="95" t="s">
        <v>78</v>
      </c>
      <c r="E112" s="102">
        <v>7000</v>
      </c>
      <c r="F112" s="98"/>
      <c r="G112" s="103"/>
      <c r="L112" s="63"/>
      <c r="P112" s="6"/>
      <c r="Q112" s="6"/>
    </row>
    <row r="113" spans="1:17" ht="30" customHeight="1" thickBot="1" x14ac:dyDescent="0.3">
      <c r="D113" s="104" t="s">
        <v>7</v>
      </c>
      <c r="E113" s="105">
        <f>SUM(E101:E112)</f>
        <v>244460</v>
      </c>
      <c r="F113" s="106"/>
      <c r="G113" s="105">
        <f>SUM(G101:G112)</f>
        <v>244460</v>
      </c>
      <c r="L113" s="63"/>
      <c r="P113" s="183"/>
      <c r="Q113" s="183"/>
    </row>
    <row r="114" spans="1:17" ht="17.25" customHeight="1" x14ac:dyDescent="0.25">
      <c r="D114" s="44"/>
      <c r="E114" s="59"/>
      <c r="G114" s="59"/>
      <c r="L114" s="63"/>
      <c r="P114" s="6"/>
      <c r="Q114" s="6"/>
    </row>
    <row r="115" spans="1:17" ht="16.5" customHeight="1" x14ac:dyDescent="0.25">
      <c r="A115" s="8" t="s">
        <v>17</v>
      </c>
      <c r="B115" s="141" t="s">
        <v>87</v>
      </c>
      <c r="C115" s="141"/>
      <c r="D115" s="141"/>
      <c r="E115" s="141"/>
      <c r="F115" s="141"/>
      <c r="G115" s="141"/>
      <c r="L115" s="63"/>
      <c r="P115" s="6"/>
      <c r="Q115" s="6"/>
    </row>
    <row r="116" spans="1:17" ht="16.5" customHeight="1" x14ac:dyDescent="0.25">
      <c r="A116" s="8"/>
      <c r="B116" s="139" t="s">
        <v>105</v>
      </c>
      <c r="C116" s="140"/>
      <c r="D116" s="24" t="s">
        <v>60</v>
      </c>
      <c r="E116" s="21">
        <v>44450</v>
      </c>
      <c r="F116" s="10" t="s">
        <v>31</v>
      </c>
      <c r="G116" s="21">
        <v>46450</v>
      </c>
      <c r="L116" s="63"/>
      <c r="P116" s="6"/>
      <c r="Q116" s="6"/>
    </row>
    <row r="117" spans="1:17" ht="16.5" customHeight="1" x14ac:dyDescent="0.25">
      <c r="A117" s="8"/>
      <c r="D117" s="24" t="s">
        <v>37</v>
      </c>
      <c r="E117" s="21">
        <v>2000</v>
      </c>
      <c r="F117" s="10"/>
      <c r="G117" s="21"/>
    </row>
    <row r="118" spans="1:17" ht="16.5" customHeight="1" x14ac:dyDescent="0.25">
      <c r="A118" s="8"/>
      <c r="D118" s="22" t="s">
        <v>7</v>
      </c>
      <c r="E118" s="23">
        <f>SUM(E116:E117)</f>
        <v>46450</v>
      </c>
      <c r="F118" s="22"/>
      <c r="G118" s="23">
        <f>SUM(G116:G117)</f>
        <v>46450</v>
      </c>
    </row>
    <row r="119" spans="1:17" ht="16.5" customHeight="1" x14ac:dyDescent="0.25">
      <c r="D119" s="44"/>
      <c r="E119" s="58"/>
      <c r="G119" s="3"/>
      <c r="L119" s="63"/>
      <c r="P119" s="6"/>
      <c r="Q119" s="6"/>
    </row>
    <row r="120" spans="1:17" ht="16.5" customHeight="1" x14ac:dyDescent="0.25">
      <c r="D120" s="44"/>
      <c r="E120" s="58"/>
      <c r="G120" s="3"/>
      <c r="L120" s="63"/>
      <c r="P120" s="6"/>
      <c r="Q120" s="6"/>
    </row>
    <row r="121" spans="1:17" ht="16.5" customHeight="1" x14ac:dyDescent="0.25">
      <c r="A121" s="8" t="s">
        <v>18</v>
      </c>
      <c r="B121" s="141" t="s">
        <v>65</v>
      </c>
      <c r="C121" s="141"/>
      <c r="D121" s="141"/>
      <c r="E121" s="141"/>
      <c r="F121" s="141"/>
      <c r="G121" s="141"/>
      <c r="H121" s="83"/>
    </row>
    <row r="122" spans="1:17" ht="16.5" customHeight="1" x14ac:dyDescent="0.25">
      <c r="A122" s="8"/>
      <c r="B122" s="138" t="s">
        <v>103</v>
      </c>
      <c r="C122" s="172"/>
      <c r="D122" s="24" t="s">
        <v>60</v>
      </c>
      <c r="E122" s="21">
        <v>275000</v>
      </c>
      <c r="F122" s="10" t="s">
        <v>31</v>
      </c>
      <c r="G122" s="21">
        <v>0</v>
      </c>
      <c r="L122" s="63"/>
      <c r="P122" s="6"/>
      <c r="Q122" s="6"/>
    </row>
    <row r="123" spans="1:17" ht="16.5" customHeight="1" x14ac:dyDescent="0.25">
      <c r="A123" s="8"/>
      <c r="D123" s="24" t="s">
        <v>37</v>
      </c>
      <c r="E123" s="21">
        <v>15000</v>
      </c>
      <c r="F123" s="10" t="s">
        <v>128</v>
      </c>
      <c r="G123" s="21">
        <v>340000</v>
      </c>
    </row>
    <row r="124" spans="1:17" ht="16.5" customHeight="1" x14ac:dyDescent="0.25">
      <c r="A124" s="8"/>
      <c r="D124" s="24" t="s">
        <v>4</v>
      </c>
      <c r="E124" s="21">
        <v>12000</v>
      </c>
      <c r="F124" s="10"/>
      <c r="G124" s="21"/>
    </row>
    <row r="125" spans="1:17" ht="30.75" customHeight="1" x14ac:dyDescent="0.25">
      <c r="A125" s="8"/>
      <c r="D125" s="107" t="s">
        <v>148</v>
      </c>
      <c r="E125" s="108">
        <v>18000</v>
      </c>
      <c r="F125" s="109"/>
      <c r="G125" s="108"/>
    </row>
    <row r="126" spans="1:17" ht="54" customHeight="1" x14ac:dyDescent="0.25">
      <c r="A126" s="8"/>
      <c r="D126" s="107" t="s">
        <v>149</v>
      </c>
      <c r="E126" s="108">
        <v>20000</v>
      </c>
      <c r="F126" s="109"/>
      <c r="G126" s="108"/>
    </row>
    <row r="127" spans="1:17" ht="16.5" customHeight="1" x14ac:dyDescent="0.25">
      <c r="A127" s="8"/>
      <c r="D127" s="22" t="s">
        <v>7</v>
      </c>
      <c r="E127" s="23">
        <f>SUM(E122:E126)</f>
        <v>340000</v>
      </c>
      <c r="F127" s="22"/>
      <c r="G127" s="23">
        <f>SUM(G122:G126)</f>
        <v>340000</v>
      </c>
    </row>
    <row r="128" spans="1:17" ht="16.5" customHeight="1" x14ac:dyDescent="0.25">
      <c r="A128" s="8"/>
      <c r="D128" s="5"/>
      <c r="E128" s="4"/>
      <c r="F128" s="5"/>
      <c r="G128" s="4"/>
      <c r="H128" s="83"/>
    </row>
    <row r="129" spans="1:7" ht="16.5" customHeight="1" x14ac:dyDescent="0.25">
      <c r="A129" s="8" t="s">
        <v>19</v>
      </c>
      <c r="B129" s="138" t="s">
        <v>120</v>
      </c>
      <c r="C129" s="138"/>
      <c r="D129" s="138"/>
      <c r="E129" s="138"/>
      <c r="F129" s="138"/>
      <c r="G129" s="138"/>
    </row>
    <row r="130" spans="1:7" ht="16.5" customHeight="1" x14ac:dyDescent="0.25">
      <c r="A130" s="8"/>
      <c r="B130" s="139" t="s">
        <v>119</v>
      </c>
      <c r="C130" s="140"/>
      <c r="D130" s="21" t="s">
        <v>4</v>
      </c>
      <c r="E130" s="21">
        <v>1000</v>
      </c>
      <c r="F130" s="10" t="s">
        <v>31</v>
      </c>
      <c r="G130" s="21">
        <v>1000</v>
      </c>
    </row>
    <row r="131" spans="1:7" ht="16.5" customHeight="1" x14ac:dyDescent="0.25">
      <c r="A131" s="8"/>
      <c r="D131" s="21" t="s">
        <v>5</v>
      </c>
      <c r="E131" s="21">
        <v>0</v>
      </c>
      <c r="F131" s="10"/>
      <c r="G131" s="21"/>
    </row>
    <row r="132" spans="1:7" ht="16.5" customHeight="1" x14ac:dyDescent="0.25">
      <c r="A132" s="8"/>
      <c r="D132" s="21" t="s">
        <v>6</v>
      </c>
      <c r="E132" s="21">
        <v>0</v>
      </c>
      <c r="F132" s="10"/>
      <c r="G132" s="21"/>
    </row>
    <row r="133" spans="1:7" ht="16.5" customHeight="1" x14ac:dyDescent="0.25">
      <c r="A133" s="8"/>
      <c r="D133" s="22" t="s">
        <v>7</v>
      </c>
      <c r="E133" s="23">
        <f>SUM(E130:E132)</f>
        <v>1000</v>
      </c>
      <c r="F133" s="20"/>
      <c r="G133" s="23">
        <f>SUM(G130:G132)</f>
        <v>1000</v>
      </c>
    </row>
    <row r="134" spans="1:7" ht="16.5" customHeight="1" x14ac:dyDescent="0.25">
      <c r="A134" s="8"/>
      <c r="D134" s="5"/>
      <c r="E134" s="4"/>
      <c r="F134" s="5"/>
      <c r="G134" s="4"/>
    </row>
    <row r="135" spans="1:7" ht="16.5" customHeight="1" x14ac:dyDescent="0.25">
      <c r="A135" s="8" t="s">
        <v>125</v>
      </c>
      <c r="B135" s="138" t="s">
        <v>121</v>
      </c>
      <c r="C135" s="138"/>
      <c r="D135" s="138"/>
      <c r="E135" s="138"/>
      <c r="F135" s="138"/>
      <c r="G135" s="138"/>
    </row>
    <row r="136" spans="1:7" ht="16.5" customHeight="1" x14ac:dyDescent="0.25">
      <c r="A136" s="8"/>
      <c r="B136" s="139" t="s">
        <v>119</v>
      </c>
      <c r="C136" s="140"/>
      <c r="D136" s="21" t="s">
        <v>5</v>
      </c>
      <c r="E136" s="21">
        <v>3000</v>
      </c>
      <c r="F136" s="10" t="s">
        <v>31</v>
      </c>
      <c r="G136" s="21">
        <v>3100</v>
      </c>
    </row>
    <row r="137" spans="1:7" ht="16.5" customHeight="1" x14ac:dyDescent="0.25">
      <c r="A137" s="8"/>
      <c r="D137" s="21" t="s">
        <v>6</v>
      </c>
      <c r="E137" s="21">
        <v>100</v>
      </c>
      <c r="F137" s="10"/>
      <c r="G137" s="21"/>
    </row>
    <row r="138" spans="1:7" ht="16.5" customHeight="1" x14ac:dyDescent="0.25">
      <c r="A138" s="8"/>
      <c r="D138" s="22" t="s">
        <v>7</v>
      </c>
      <c r="E138" s="23">
        <f>SUM(E136:E137)</f>
        <v>3100</v>
      </c>
      <c r="F138" s="20"/>
      <c r="G138" s="23">
        <f>SUM(G136:G137)</f>
        <v>3100</v>
      </c>
    </row>
    <row r="139" spans="1:7" ht="16.5" customHeight="1" x14ac:dyDescent="0.25">
      <c r="A139" s="8"/>
      <c r="D139" s="5"/>
      <c r="E139" s="4"/>
      <c r="G139" s="4"/>
    </row>
    <row r="140" spans="1:7" ht="33.75" customHeight="1" x14ac:dyDescent="0.25">
      <c r="A140" s="8" t="s">
        <v>126</v>
      </c>
      <c r="B140" s="141" t="s">
        <v>89</v>
      </c>
      <c r="C140" s="141"/>
      <c r="D140" s="141"/>
      <c r="E140" s="141"/>
      <c r="F140" s="141"/>
      <c r="G140" s="141"/>
    </row>
    <row r="141" spans="1:7" ht="16.5" customHeight="1" x14ac:dyDescent="0.25">
      <c r="A141" s="8"/>
      <c r="B141" s="139" t="s">
        <v>133</v>
      </c>
      <c r="C141" s="140"/>
      <c r="D141" s="20" t="s">
        <v>48</v>
      </c>
      <c r="E141" s="21">
        <v>1100</v>
      </c>
      <c r="F141" s="10" t="s">
        <v>31</v>
      </c>
      <c r="G141" s="23">
        <v>1327</v>
      </c>
    </row>
    <row r="142" spans="1:7" ht="16.5" customHeight="1" x14ac:dyDescent="0.25">
      <c r="A142" s="8"/>
      <c r="D142" s="20" t="s">
        <v>6</v>
      </c>
      <c r="E142" s="21">
        <v>227</v>
      </c>
      <c r="F142" s="20"/>
      <c r="G142" s="23"/>
    </row>
    <row r="143" spans="1:7" ht="16.5" customHeight="1" x14ac:dyDescent="0.25">
      <c r="A143" s="8"/>
      <c r="D143" s="22" t="s">
        <v>7</v>
      </c>
      <c r="E143" s="23">
        <f>E141+E142</f>
        <v>1327</v>
      </c>
      <c r="F143" s="20"/>
      <c r="G143" s="23">
        <f>G141</f>
        <v>1327</v>
      </c>
    </row>
    <row r="144" spans="1:7" ht="16.5" customHeight="1" x14ac:dyDescent="0.25">
      <c r="A144" s="8"/>
      <c r="D144" s="5"/>
      <c r="E144" s="4"/>
      <c r="G144" s="4"/>
    </row>
    <row r="145" spans="1:11" ht="16.5" customHeight="1" x14ac:dyDescent="0.25">
      <c r="A145" s="8" t="s">
        <v>127</v>
      </c>
      <c r="B145" s="141" t="s">
        <v>61</v>
      </c>
      <c r="C145" s="141"/>
      <c r="D145" s="141"/>
      <c r="E145" s="141"/>
      <c r="F145" s="141"/>
      <c r="G145" s="141"/>
    </row>
    <row r="146" spans="1:11" ht="16.5" customHeight="1" x14ac:dyDescent="0.25">
      <c r="A146" s="8"/>
      <c r="B146" s="139" t="s">
        <v>100</v>
      </c>
      <c r="C146" s="140"/>
      <c r="D146" s="24" t="s">
        <v>5</v>
      </c>
      <c r="E146" s="21">
        <v>105335</v>
      </c>
      <c r="F146" s="10" t="s">
        <v>31</v>
      </c>
      <c r="G146" s="21">
        <v>108835</v>
      </c>
    </row>
    <row r="147" spans="1:11" ht="16.5" customHeight="1" x14ac:dyDescent="0.25">
      <c r="A147" s="8"/>
      <c r="D147" s="24" t="s">
        <v>6</v>
      </c>
      <c r="E147" s="21">
        <v>3500</v>
      </c>
      <c r="F147" s="10"/>
      <c r="G147" s="21"/>
    </row>
    <row r="148" spans="1:11" ht="16.5" customHeight="1" x14ac:dyDescent="0.25">
      <c r="A148" s="8"/>
      <c r="D148" s="25" t="s">
        <v>7</v>
      </c>
      <c r="E148" s="23">
        <f>E146+E147</f>
        <v>108835</v>
      </c>
      <c r="F148" s="22"/>
      <c r="G148" s="23">
        <f>SUM(G146:G147)</f>
        <v>108835</v>
      </c>
    </row>
    <row r="149" spans="1:11" ht="16.5" customHeight="1" x14ac:dyDescent="0.25">
      <c r="A149" s="8"/>
      <c r="D149" s="60"/>
      <c r="E149" s="43"/>
      <c r="F149" s="44"/>
      <c r="G149" s="43"/>
    </row>
    <row r="150" spans="1:11" s="1" customFormat="1" ht="15.75" x14ac:dyDescent="0.25">
      <c r="A150" s="191" t="s">
        <v>20</v>
      </c>
      <c r="B150" s="191"/>
      <c r="C150" s="191"/>
      <c r="D150" s="191"/>
      <c r="E150" s="191"/>
      <c r="F150" s="191"/>
      <c r="G150" s="191"/>
    </row>
    <row r="151" spans="1:11" s="1" customFormat="1" ht="15.75" x14ac:dyDescent="0.25">
      <c r="A151" s="144" t="s">
        <v>151</v>
      </c>
      <c r="B151" s="144"/>
      <c r="C151" s="144"/>
      <c r="D151" s="144"/>
      <c r="E151" s="144"/>
      <c r="F151" s="144"/>
      <c r="G151" s="144"/>
    </row>
    <row r="152" spans="1:11" ht="16.5" customHeight="1" x14ac:dyDescent="0.25">
      <c r="A152" s="8"/>
      <c r="D152" s="5"/>
      <c r="E152" s="4"/>
      <c r="G152" s="4"/>
    </row>
    <row r="153" spans="1:11" ht="33" hidden="1" customHeight="1" x14ac:dyDescent="0.25">
      <c r="A153" s="74" t="s">
        <v>25</v>
      </c>
      <c r="B153" s="168" t="s">
        <v>38</v>
      </c>
      <c r="C153" s="168"/>
      <c r="D153" s="168"/>
      <c r="E153" s="168"/>
      <c r="F153" s="168"/>
      <c r="G153" s="110">
        <f>G158+G163+G167</f>
        <v>46120</v>
      </c>
    </row>
    <row r="154" spans="1:11" ht="16.5" hidden="1" customHeight="1" x14ac:dyDescent="0.25">
      <c r="D154" s="111"/>
      <c r="E154" s="112"/>
      <c r="F154" s="113"/>
      <c r="G154" s="4"/>
      <c r="K154" s="63"/>
    </row>
    <row r="155" spans="1:11" ht="16.5" hidden="1" customHeight="1" x14ac:dyDescent="0.25">
      <c r="A155" s="8" t="s">
        <v>16</v>
      </c>
      <c r="B155" s="141" t="s">
        <v>39</v>
      </c>
      <c r="C155" s="141"/>
      <c r="D155" s="141"/>
      <c r="E155" s="141"/>
      <c r="F155" s="141"/>
      <c r="G155" s="141"/>
      <c r="K155" s="63"/>
    </row>
    <row r="156" spans="1:11" ht="16.5" hidden="1" customHeight="1" x14ac:dyDescent="0.25">
      <c r="A156" s="8"/>
      <c r="B156" s="141" t="s">
        <v>98</v>
      </c>
      <c r="C156" s="141"/>
      <c r="D156" s="55"/>
      <c r="E156" s="55"/>
      <c r="F156" s="55"/>
      <c r="G156" s="55"/>
      <c r="K156" s="63"/>
    </row>
    <row r="157" spans="1:11" ht="16.5" hidden="1" customHeight="1" x14ac:dyDescent="0.25">
      <c r="D157" s="33" t="s">
        <v>5</v>
      </c>
      <c r="E157" s="34">
        <v>41140</v>
      </c>
      <c r="F157" s="10" t="s">
        <v>31</v>
      </c>
      <c r="G157" s="31">
        <v>41140</v>
      </c>
    </row>
    <row r="158" spans="1:11" ht="16.5" hidden="1" customHeight="1" x14ac:dyDescent="0.25">
      <c r="D158" s="22" t="s">
        <v>7</v>
      </c>
      <c r="E158" s="35">
        <f>SUM(E157:E157)</f>
        <v>41140</v>
      </c>
      <c r="F158" s="36"/>
      <c r="G158" s="32">
        <f>SUM(G157:G157)</f>
        <v>41140</v>
      </c>
    </row>
    <row r="159" spans="1:11" ht="16.5" hidden="1" customHeight="1" x14ac:dyDescent="0.25">
      <c r="A159" s="8"/>
      <c r="B159" s="12"/>
      <c r="C159" s="12"/>
      <c r="D159" s="12"/>
      <c r="E159" s="12"/>
      <c r="F159" s="12"/>
    </row>
    <row r="160" spans="1:11" ht="16.5" hidden="1" customHeight="1" x14ac:dyDescent="0.25">
      <c r="A160" s="8" t="s">
        <v>17</v>
      </c>
      <c r="B160" s="141" t="s">
        <v>86</v>
      </c>
      <c r="C160" s="141"/>
      <c r="D160" s="141"/>
      <c r="E160" s="141"/>
      <c r="F160" s="141"/>
      <c r="G160" s="141"/>
    </row>
    <row r="161" spans="1:11" ht="16.5" hidden="1" customHeight="1" x14ac:dyDescent="0.25">
      <c r="A161" s="8"/>
      <c r="B161" s="139" t="s">
        <v>104</v>
      </c>
      <c r="C161" s="140"/>
      <c r="D161" s="27" t="s">
        <v>5</v>
      </c>
      <c r="E161" s="28">
        <v>800</v>
      </c>
      <c r="F161" s="11" t="s">
        <v>31</v>
      </c>
      <c r="G161" s="21">
        <v>1000</v>
      </c>
    </row>
    <row r="162" spans="1:11" ht="16.5" hidden="1" customHeight="1" x14ac:dyDescent="0.25">
      <c r="A162" s="8"/>
      <c r="B162" s="12"/>
      <c r="C162" s="12"/>
      <c r="D162" s="27" t="s">
        <v>6</v>
      </c>
      <c r="E162" s="28">
        <v>200</v>
      </c>
      <c r="F162" s="27"/>
      <c r="G162" s="20"/>
    </row>
    <row r="163" spans="1:11" ht="16.5" hidden="1" customHeight="1" x14ac:dyDescent="0.25">
      <c r="A163" s="8"/>
      <c r="B163" s="12"/>
      <c r="D163" s="29" t="s">
        <v>7</v>
      </c>
      <c r="E163" s="30">
        <f>SUM(E161:E162)</f>
        <v>1000</v>
      </c>
      <c r="F163" s="29"/>
      <c r="G163" s="23">
        <f>G161</f>
        <v>1000</v>
      </c>
    </row>
    <row r="164" spans="1:11" ht="16.5" hidden="1" customHeight="1" x14ac:dyDescent="0.25">
      <c r="A164" s="8"/>
      <c r="B164" s="12"/>
      <c r="C164" s="12"/>
      <c r="D164" s="12"/>
      <c r="E164" s="12"/>
      <c r="F164" s="12"/>
    </row>
    <row r="165" spans="1:11" ht="16.5" hidden="1" customHeight="1" x14ac:dyDescent="0.25">
      <c r="A165" s="8" t="s">
        <v>18</v>
      </c>
      <c r="B165" s="141" t="s">
        <v>88</v>
      </c>
      <c r="C165" s="141"/>
      <c r="D165" s="141"/>
      <c r="E165" s="141"/>
      <c r="F165" s="141"/>
      <c r="G165" s="141"/>
      <c r="K165" s="63"/>
    </row>
    <row r="166" spans="1:11" ht="16.5" hidden="1" customHeight="1" x14ac:dyDescent="0.25">
      <c r="B166" s="141" t="s">
        <v>102</v>
      </c>
      <c r="C166" s="173"/>
      <c r="D166" s="33" t="s">
        <v>84</v>
      </c>
      <c r="E166" s="34">
        <v>3980</v>
      </c>
      <c r="F166" s="10" t="s">
        <v>31</v>
      </c>
      <c r="G166" s="31">
        <v>3980</v>
      </c>
    </row>
    <row r="167" spans="1:11" ht="16.5" hidden="1" customHeight="1" x14ac:dyDescent="0.25">
      <c r="D167" s="22" t="s">
        <v>7</v>
      </c>
      <c r="E167" s="35">
        <f>SUM(E166:E166)</f>
        <v>3980</v>
      </c>
      <c r="F167" s="36"/>
      <c r="G167" s="32">
        <f>SUM(G166:G166)</f>
        <v>3980</v>
      </c>
    </row>
    <row r="168" spans="1:11" ht="16.5" hidden="1" customHeight="1" x14ac:dyDescent="0.25">
      <c r="A168" s="8"/>
      <c r="B168" s="12"/>
      <c r="C168" s="12"/>
      <c r="D168" s="12"/>
      <c r="E168" s="12"/>
      <c r="F168" s="12"/>
    </row>
    <row r="169" spans="1:11" ht="21" hidden="1" customHeight="1" x14ac:dyDescent="0.25">
      <c r="A169" s="74" t="s">
        <v>26</v>
      </c>
      <c r="B169" s="168" t="s">
        <v>13</v>
      </c>
      <c r="C169" s="168"/>
      <c r="D169" s="168"/>
      <c r="E169" s="168"/>
      <c r="F169" s="168"/>
      <c r="G169" s="110">
        <f>G174+G179</f>
        <v>14600</v>
      </c>
    </row>
    <row r="170" spans="1:11" ht="16.5" hidden="1" customHeight="1" x14ac:dyDescent="0.25">
      <c r="A170" s="84"/>
      <c r="B170" s="13"/>
      <c r="C170" s="13"/>
      <c r="D170" s="13"/>
      <c r="E170" s="13"/>
      <c r="F170" s="13"/>
      <c r="G170" s="85"/>
    </row>
    <row r="171" spans="1:11" ht="16.5" hidden="1" customHeight="1" x14ac:dyDescent="0.25">
      <c r="A171" s="8" t="s">
        <v>16</v>
      </c>
      <c r="B171" s="141" t="s">
        <v>50</v>
      </c>
      <c r="C171" s="141"/>
      <c r="D171" s="141"/>
      <c r="E171" s="141"/>
      <c r="F171" s="141"/>
      <c r="G171" s="141"/>
    </row>
    <row r="172" spans="1:11" ht="16.5" hidden="1" customHeight="1" x14ac:dyDescent="0.25">
      <c r="B172" s="139" t="s">
        <v>132</v>
      </c>
      <c r="C172" s="140"/>
      <c r="D172" s="37" t="s">
        <v>5</v>
      </c>
      <c r="E172" s="34">
        <v>11270</v>
      </c>
      <c r="F172" s="10" t="s">
        <v>31</v>
      </c>
      <c r="G172" s="31">
        <f>13270</f>
        <v>13270</v>
      </c>
    </row>
    <row r="173" spans="1:11" s="8" customFormat="1" ht="16.5" hidden="1" customHeight="1" x14ac:dyDescent="0.25">
      <c r="A173" s="2"/>
      <c r="B173" s="2"/>
      <c r="C173" s="2"/>
      <c r="D173" s="37" t="s">
        <v>6</v>
      </c>
      <c r="E173" s="34">
        <v>2000</v>
      </c>
      <c r="F173" s="10"/>
      <c r="G173" s="31"/>
    </row>
    <row r="174" spans="1:11" ht="16.5" hidden="1" customHeight="1" x14ac:dyDescent="0.25">
      <c r="D174" s="22" t="s">
        <v>7</v>
      </c>
      <c r="E174" s="35">
        <f>SUM(E172:E173)</f>
        <v>13270</v>
      </c>
      <c r="F174" s="36"/>
      <c r="G174" s="32">
        <f>SUM(G172:G173)</f>
        <v>13270</v>
      </c>
    </row>
    <row r="175" spans="1:11" ht="16.5" hidden="1" customHeight="1" x14ac:dyDescent="0.25">
      <c r="A175" s="84"/>
      <c r="B175" s="13"/>
      <c r="C175" s="13"/>
      <c r="D175" s="13"/>
      <c r="E175" s="13"/>
      <c r="F175" s="13"/>
      <c r="G175" s="85"/>
    </row>
    <row r="176" spans="1:11" ht="16.5" hidden="1" customHeight="1" x14ac:dyDescent="0.25">
      <c r="A176" s="8" t="s">
        <v>17</v>
      </c>
      <c r="B176" s="141" t="s">
        <v>92</v>
      </c>
      <c r="C176" s="141"/>
      <c r="D176" s="141"/>
      <c r="E176" s="141"/>
      <c r="F176" s="141"/>
      <c r="G176" s="141"/>
    </row>
    <row r="177" spans="1:7" ht="16.5" hidden="1" customHeight="1" x14ac:dyDescent="0.25">
      <c r="B177" s="139" t="s">
        <v>116</v>
      </c>
      <c r="C177" s="140"/>
      <c r="D177" s="37" t="s">
        <v>5</v>
      </c>
      <c r="E177" s="34">
        <v>1000</v>
      </c>
      <c r="F177" s="10" t="s">
        <v>31</v>
      </c>
      <c r="G177" s="31">
        <v>1330</v>
      </c>
    </row>
    <row r="178" spans="1:7" s="8" customFormat="1" ht="16.5" hidden="1" customHeight="1" x14ac:dyDescent="0.25">
      <c r="A178" s="2"/>
      <c r="B178" s="2"/>
      <c r="C178" s="2"/>
      <c r="D178" s="37" t="s">
        <v>6</v>
      </c>
      <c r="E178" s="34">
        <v>330</v>
      </c>
      <c r="F178" s="10"/>
      <c r="G178" s="31"/>
    </row>
    <row r="179" spans="1:7" ht="16.5" hidden="1" customHeight="1" x14ac:dyDescent="0.25">
      <c r="D179" s="22" t="s">
        <v>7</v>
      </c>
      <c r="E179" s="35">
        <f>SUM(E177:E178)</f>
        <v>1330</v>
      </c>
      <c r="F179" s="36"/>
      <c r="G179" s="32">
        <f>SUM(G177:G178)</f>
        <v>1330</v>
      </c>
    </row>
    <row r="180" spans="1:7" ht="16.5" hidden="1" customHeight="1" x14ac:dyDescent="0.25">
      <c r="D180" s="5"/>
      <c r="E180" s="17"/>
      <c r="F180" s="18"/>
      <c r="G180" s="19"/>
    </row>
    <row r="181" spans="1:7" ht="21" hidden="1" customHeight="1" x14ac:dyDescent="0.25">
      <c r="A181" s="74" t="s">
        <v>52</v>
      </c>
      <c r="B181" s="168" t="s">
        <v>27</v>
      </c>
      <c r="C181" s="168"/>
      <c r="D181" s="168"/>
      <c r="E181" s="168"/>
      <c r="F181" s="168"/>
      <c r="G181" s="110">
        <f>G185</f>
        <v>1327</v>
      </c>
    </row>
    <row r="182" spans="1:7" ht="16.5" hidden="1" customHeight="1" x14ac:dyDescent="0.25">
      <c r="D182" s="5"/>
      <c r="E182" s="17"/>
      <c r="F182" s="18"/>
      <c r="G182" s="19"/>
    </row>
    <row r="183" spans="1:7" ht="16.5" hidden="1" customHeight="1" x14ac:dyDescent="0.25">
      <c r="A183" s="2" t="s">
        <v>16</v>
      </c>
      <c r="B183" s="138" t="s">
        <v>93</v>
      </c>
      <c r="C183" s="138"/>
      <c r="D183" s="138"/>
      <c r="E183" s="138"/>
      <c r="F183" s="138"/>
      <c r="G183" s="138"/>
    </row>
    <row r="184" spans="1:7" ht="16.5" hidden="1" customHeight="1" x14ac:dyDescent="0.25">
      <c r="B184" s="139" t="s">
        <v>131</v>
      </c>
      <c r="C184" s="140"/>
      <c r="D184" s="20" t="s">
        <v>4</v>
      </c>
      <c r="E184" s="34">
        <v>1327</v>
      </c>
      <c r="F184" s="10" t="s">
        <v>31</v>
      </c>
      <c r="G184" s="31">
        <v>1327</v>
      </c>
    </row>
    <row r="185" spans="1:7" ht="16.5" hidden="1" customHeight="1" x14ac:dyDescent="0.25">
      <c r="D185" s="22" t="s">
        <v>7</v>
      </c>
      <c r="E185" s="35">
        <f>E184</f>
        <v>1327</v>
      </c>
      <c r="F185" s="36"/>
      <c r="G185" s="32">
        <f>G184</f>
        <v>1327</v>
      </c>
    </row>
    <row r="186" spans="1:7" ht="16.5" hidden="1" customHeight="1" x14ac:dyDescent="0.25">
      <c r="D186" s="5"/>
      <c r="E186" s="17"/>
      <c r="F186" s="18"/>
      <c r="G186" s="19"/>
    </row>
    <row r="187" spans="1:7" ht="21" hidden="1" customHeight="1" x14ac:dyDescent="0.25">
      <c r="A187" s="7" t="s">
        <v>54</v>
      </c>
      <c r="B187" s="167" t="s">
        <v>53</v>
      </c>
      <c r="C187" s="167"/>
      <c r="D187" s="167"/>
      <c r="E187" s="167"/>
      <c r="F187" s="167"/>
      <c r="G187" s="16">
        <f>G193+G197+G202+G207</f>
        <v>208982</v>
      </c>
    </row>
    <row r="188" spans="1:7" ht="16.5" hidden="1" customHeight="1" x14ac:dyDescent="0.25">
      <c r="D188" s="5"/>
      <c r="E188" s="17"/>
      <c r="F188" s="18"/>
      <c r="G188" s="4"/>
    </row>
    <row r="189" spans="1:7" ht="16.5" hidden="1" customHeight="1" x14ac:dyDescent="0.25">
      <c r="A189" s="2" t="s">
        <v>16</v>
      </c>
      <c r="B189" s="138" t="s">
        <v>95</v>
      </c>
      <c r="C189" s="138"/>
      <c r="D189" s="138"/>
      <c r="E189" s="138"/>
      <c r="F189" s="138"/>
      <c r="G189" s="138"/>
    </row>
    <row r="190" spans="1:7" ht="26.25" hidden="1" x14ac:dyDescent="0.25">
      <c r="B190" s="139" t="s">
        <v>111</v>
      </c>
      <c r="C190" s="140"/>
      <c r="D190" s="26" t="s">
        <v>47</v>
      </c>
      <c r="E190" s="31">
        <v>2000</v>
      </c>
      <c r="F190" s="10" t="s">
        <v>31</v>
      </c>
      <c r="G190" s="31">
        <v>13270</v>
      </c>
    </row>
    <row r="191" spans="1:7" ht="16.5" hidden="1" customHeight="1" x14ac:dyDescent="0.25">
      <c r="B191" s="15"/>
      <c r="C191" s="15"/>
      <c r="D191" s="38" t="s">
        <v>48</v>
      </c>
      <c r="E191" s="31">
        <v>10270</v>
      </c>
      <c r="F191" s="38"/>
      <c r="G191" s="10"/>
    </row>
    <row r="192" spans="1:7" ht="16.5" hidden="1" customHeight="1" x14ac:dyDescent="0.25">
      <c r="B192" s="15"/>
      <c r="C192" s="15"/>
      <c r="D192" s="38" t="s">
        <v>6</v>
      </c>
      <c r="E192" s="31">
        <v>1000</v>
      </c>
      <c r="F192" s="38"/>
      <c r="G192" s="31"/>
    </row>
    <row r="193" spans="1:8" ht="16.5" hidden="1" customHeight="1" x14ac:dyDescent="0.25">
      <c r="B193" s="15"/>
      <c r="C193" s="15"/>
      <c r="D193" s="25" t="s">
        <v>7</v>
      </c>
      <c r="E193" s="32">
        <f>E190+E191+E192</f>
        <v>13270</v>
      </c>
      <c r="F193" s="25"/>
      <c r="G193" s="32">
        <f>G190</f>
        <v>13270</v>
      </c>
    </row>
    <row r="194" spans="1:8" ht="16.5" hidden="1" customHeight="1" x14ac:dyDescent="0.25">
      <c r="B194" s="84"/>
      <c r="C194" s="13"/>
      <c r="D194" s="13"/>
      <c r="E194" s="76"/>
      <c r="F194" s="13"/>
      <c r="G194" s="76"/>
      <c r="H194" s="13"/>
    </row>
    <row r="195" spans="1:8" ht="16.5" hidden="1" customHeight="1" x14ac:dyDescent="0.25">
      <c r="A195" s="8" t="s">
        <v>17</v>
      </c>
      <c r="B195" s="141" t="s">
        <v>43</v>
      </c>
      <c r="C195" s="141"/>
      <c r="D195" s="141"/>
      <c r="E195" s="141"/>
      <c r="F195" s="141"/>
      <c r="G195" s="141"/>
      <c r="H195" s="13"/>
    </row>
    <row r="196" spans="1:8" ht="16.5" hidden="1" customHeight="1" x14ac:dyDescent="0.25">
      <c r="B196" s="138" t="s">
        <v>109</v>
      </c>
      <c r="C196" s="172"/>
      <c r="D196" s="27" t="s">
        <v>30</v>
      </c>
      <c r="E196" s="28">
        <v>39810</v>
      </c>
      <c r="F196" s="11" t="s">
        <v>31</v>
      </c>
      <c r="G196" s="28">
        <v>39810</v>
      </c>
      <c r="H196" s="13"/>
    </row>
    <row r="197" spans="1:8" s="8" customFormat="1" ht="16.5" hidden="1" customHeight="1" x14ac:dyDescent="0.25">
      <c r="A197" s="2"/>
      <c r="B197" s="14"/>
      <c r="C197" s="2"/>
      <c r="D197" s="29" t="s">
        <v>7</v>
      </c>
      <c r="E197" s="30">
        <f>E196</f>
        <v>39810</v>
      </c>
      <c r="F197" s="29"/>
      <c r="G197" s="39">
        <f>G196</f>
        <v>39810</v>
      </c>
    </row>
    <row r="198" spans="1:8" ht="16.5" hidden="1" customHeight="1" x14ac:dyDescent="0.25">
      <c r="B198" s="14"/>
      <c r="C198" s="13"/>
      <c r="D198" s="13"/>
      <c r="E198" s="76"/>
      <c r="F198" s="13"/>
      <c r="G198" s="114"/>
      <c r="H198" s="13"/>
    </row>
    <row r="199" spans="1:8" ht="16.5" hidden="1" customHeight="1" x14ac:dyDescent="0.25">
      <c r="A199" s="8" t="s">
        <v>18</v>
      </c>
      <c r="B199" s="141" t="s">
        <v>94</v>
      </c>
      <c r="C199" s="141"/>
      <c r="D199" s="141"/>
      <c r="E199" s="141"/>
      <c r="F199" s="141"/>
      <c r="G199" s="141"/>
    </row>
    <row r="200" spans="1:8" ht="16.5" hidden="1" customHeight="1" x14ac:dyDescent="0.25">
      <c r="B200" s="138" t="s">
        <v>110</v>
      </c>
      <c r="C200" s="172"/>
      <c r="D200" s="27" t="s">
        <v>5</v>
      </c>
      <c r="E200" s="28">
        <v>148000</v>
      </c>
      <c r="F200" s="11" t="s">
        <v>44</v>
      </c>
      <c r="G200" s="40">
        <f>E202-G201</f>
        <v>35125</v>
      </c>
      <c r="H200" s="13"/>
    </row>
    <row r="201" spans="1:8" ht="16.5" hidden="1" customHeight="1" x14ac:dyDescent="0.25">
      <c r="B201" s="14"/>
      <c r="C201" s="13"/>
      <c r="D201" s="27" t="s">
        <v>6</v>
      </c>
      <c r="E201" s="28">
        <v>6575</v>
      </c>
      <c r="F201" s="11" t="s">
        <v>63</v>
      </c>
      <c r="G201" s="40">
        <v>119450</v>
      </c>
      <c r="H201" s="13"/>
    </row>
    <row r="202" spans="1:8" ht="16.5" hidden="1" customHeight="1" x14ac:dyDescent="0.25">
      <c r="B202" s="14"/>
      <c r="D202" s="29" t="s">
        <v>7</v>
      </c>
      <c r="E202" s="30">
        <f>E200+E201</f>
        <v>154575</v>
      </c>
      <c r="F202" s="29"/>
      <c r="G202" s="39">
        <f>G201+G200</f>
        <v>154575</v>
      </c>
      <c r="H202" s="13"/>
    </row>
    <row r="203" spans="1:8" ht="16.5" hidden="1" customHeight="1" x14ac:dyDescent="0.25">
      <c r="B203" s="14"/>
      <c r="C203" s="13"/>
      <c r="D203" s="13"/>
      <c r="E203" s="76"/>
      <c r="F203" s="13"/>
      <c r="G203" s="114"/>
      <c r="H203" s="13"/>
    </row>
    <row r="204" spans="1:8" ht="16.5" hidden="1" customHeight="1" x14ac:dyDescent="0.25">
      <c r="A204" s="8" t="s">
        <v>19</v>
      </c>
      <c r="B204" s="141" t="s">
        <v>96</v>
      </c>
      <c r="C204" s="141"/>
      <c r="D204" s="141"/>
      <c r="E204" s="141"/>
      <c r="F204" s="141"/>
      <c r="G204" s="141"/>
    </row>
    <row r="205" spans="1:8" ht="16.5" hidden="1" customHeight="1" x14ac:dyDescent="0.25">
      <c r="B205" s="138" t="s">
        <v>123</v>
      </c>
      <c r="C205" s="172"/>
      <c r="D205" s="27" t="s">
        <v>5</v>
      </c>
      <c r="E205" s="28">
        <v>1000</v>
      </c>
      <c r="F205" s="11" t="s">
        <v>44</v>
      </c>
      <c r="G205" s="40">
        <v>1327</v>
      </c>
      <c r="H205" s="13"/>
    </row>
    <row r="206" spans="1:8" ht="16.5" hidden="1" customHeight="1" x14ac:dyDescent="0.25">
      <c r="B206" s="14"/>
      <c r="C206" s="13"/>
      <c r="D206" s="27" t="s">
        <v>6</v>
      </c>
      <c r="E206" s="28">
        <v>327</v>
      </c>
      <c r="F206" s="11"/>
      <c r="G206" s="40"/>
      <c r="H206" s="13"/>
    </row>
    <row r="207" spans="1:8" ht="16.5" hidden="1" customHeight="1" x14ac:dyDescent="0.25">
      <c r="B207" s="14"/>
      <c r="D207" s="29" t="s">
        <v>7</v>
      </c>
      <c r="E207" s="30">
        <f>E205+E206</f>
        <v>1327</v>
      </c>
      <c r="F207" s="29"/>
      <c r="G207" s="39">
        <f>G206+G205</f>
        <v>1327</v>
      </c>
      <c r="H207" s="13"/>
    </row>
    <row r="208" spans="1:8" ht="16.5" hidden="1" customHeight="1" x14ac:dyDescent="0.25">
      <c r="B208" s="15"/>
      <c r="C208" s="15"/>
      <c r="D208" s="54"/>
      <c r="E208" s="19"/>
      <c r="F208" s="54"/>
      <c r="G208" s="19"/>
    </row>
    <row r="209" spans="1:10" s="87" customFormat="1" ht="33" customHeight="1" x14ac:dyDescent="0.25">
      <c r="A209" s="64" t="s">
        <v>40</v>
      </c>
      <c r="B209" s="148" t="s">
        <v>41</v>
      </c>
      <c r="C209" s="151"/>
      <c r="D209" s="151"/>
      <c r="E209" s="151"/>
      <c r="F209" s="151"/>
      <c r="G209" s="152"/>
    </row>
    <row r="210" spans="1:10" x14ac:dyDescent="0.25">
      <c r="A210" s="67"/>
      <c r="B210" s="68"/>
      <c r="C210" s="69"/>
      <c r="D210" s="69"/>
      <c r="E210" s="69"/>
      <c r="F210" s="70" t="s">
        <v>7</v>
      </c>
      <c r="G210" s="71">
        <f>G212</f>
        <v>406438</v>
      </c>
    </row>
    <row r="211" spans="1:10" ht="51.75" x14ac:dyDescent="0.25">
      <c r="A211" s="115"/>
      <c r="B211" s="73"/>
      <c r="D211" s="56" t="s">
        <v>29</v>
      </c>
      <c r="E211" s="49" t="s">
        <v>80</v>
      </c>
      <c r="F211" s="146" t="s">
        <v>8</v>
      </c>
      <c r="G211" s="147"/>
    </row>
    <row r="212" spans="1:10" ht="21" customHeight="1" x14ac:dyDescent="0.25">
      <c r="A212" s="74" t="s">
        <v>42</v>
      </c>
      <c r="B212" s="168" t="s">
        <v>33</v>
      </c>
      <c r="C212" s="168"/>
      <c r="D212" s="168"/>
      <c r="E212" s="168"/>
      <c r="F212" s="168"/>
      <c r="G212" s="110">
        <f>G217+G228</f>
        <v>406438</v>
      </c>
    </row>
    <row r="213" spans="1:10" s="72" customFormat="1" ht="16.5" customHeight="1" x14ac:dyDescent="0.25">
      <c r="A213" s="2"/>
      <c r="B213" s="14"/>
      <c r="C213" s="13"/>
      <c r="D213" s="13"/>
      <c r="E213" s="13"/>
      <c r="F213" s="13"/>
      <c r="G213" s="13"/>
    </row>
    <row r="214" spans="1:10" s="72" customFormat="1" ht="16.5" customHeight="1" x14ac:dyDescent="0.25">
      <c r="A214" s="8" t="s">
        <v>16</v>
      </c>
      <c r="B214" s="141" t="s">
        <v>90</v>
      </c>
      <c r="C214" s="141"/>
      <c r="D214" s="141"/>
      <c r="E214" s="141"/>
      <c r="F214" s="141"/>
      <c r="G214" s="141"/>
    </row>
    <row r="215" spans="1:10" ht="16.5" customHeight="1" x14ac:dyDescent="0.25">
      <c r="B215" s="139" t="s">
        <v>99</v>
      </c>
      <c r="C215" s="140"/>
      <c r="D215" s="27" t="s">
        <v>5</v>
      </c>
      <c r="E215" s="28">
        <v>1000</v>
      </c>
      <c r="F215" s="11" t="s">
        <v>31</v>
      </c>
      <c r="G215" s="28">
        <f>E217-G216</f>
        <v>1000</v>
      </c>
      <c r="J215" s="63"/>
    </row>
    <row r="216" spans="1:10" s="8" customFormat="1" ht="16.5" customHeight="1" x14ac:dyDescent="0.25">
      <c r="A216" s="2"/>
      <c r="B216" s="84"/>
      <c r="C216" s="13"/>
      <c r="D216" s="27" t="s">
        <v>6</v>
      </c>
      <c r="E216" s="28">
        <v>0</v>
      </c>
      <c r="F216" s="11"/>
      <c r="G216" s="28"/>
    </row>
    <row r="217" spans="1:10" ht="16.5" customHeight="1" x14ac:dyDescent="0.25">
      <c r="B217" s="84"/>
      <c r="D217" s="29" t="s">
        <v>7</v>
      </c>
      <c r="E217" s="30">
        <f>E216+E215</f>
        <v>1000</v>
      </c>
      <c r="F217" s="29"/>
      <c r="G217" s="30">
        <f>G215+G216</f>
        <v>1000</v>
      </c>
      <c r="H217" s="13"/>
    </row>
    <row r="218" spans="1:10" s="72" customFormat="1" ht="16.5" customHeight="1" x14ac:dyDescent="0.25">
      <c r="A218" s="2"/>
      <c r="B218" s="14"/>
      <c r="C218" s="13"/>
      <c r="D218" s="13"/>
      <c r="E218" s="13"/>
      <c r="F218" s="13"/>
      <c r="G218" s="13"/>
    </row>
    <row r="219" spans="1:10" s="72" customFormat="1" ht="16.5" customHeight="1" x14ac:dyDescent="0.25">
      <c r="A219" s="8" t="s">
        <v>17</v>
      </c>
      <c r="B219" s="141" t="s">
        <v>145</v>
      </c>
      <c r="C219" s="141"/>
      <c r="D219" s="141"/>
      <c r="E219" s="141"/>
      <c r="F219" s="141"/>
      <c r="G219" s="141"/>
    </row>
    <row r="220" spans="1:10" ht="16.5" customHeight="1" x14ac:dyDescent="0.25">
      <c r="B220" s="139" t="s">
        <v>122</v>
      </c>
      <c r="C220" s="140"/>
      <c r="D220" s="27" t="s">
        <v>5</v>
      </c>
      <c r="E220" s="28">
        <v>348673</v>
      </c>
      <c r="F220" s="10" t="s">
        <v>128</v>
      </c>
      <c r="G220" s="28">
        <f>E220</f>
        <v>348673</v>
      </c>
      <c r="J220" s="63"/>
    </row>
    <row r="221" spans="1:10" ht="42.75" customHeight="1" x14ac:dyDescent="0.25">
      <c r="B221" s="53"/>
      <c r="C221" s="53"/>
      <c r="D221" s="27" t="s">
        <v>139</v>
      </c>
      <c r="E221" s="28">
        <v>10500</v>
      </c>
      <c r="F221" s="10" t="s">
        <v>128</v>
      </c>
      <c r="G221" s="28">
        <v>10500</v>
      </c>
      <c r="J221" s="63"/>
    </row>
    <row r="222" spans="1:10" ht="30.75" customHeight="1" x14ac:dyDescent="0.25">
      <c r="B222" s="53"/>
      <c r="C222" s="53"/>
      <c r="D222" s="116" t="s">
        <v>140</v>
      </c>
      <c r="E222" s="28">
        <v>665</v>
      </c>
      <c r="F222" s="10" t="s">
        <v>128</v>
      </c>
      <c r="G222" s="28">
        <v>665</v>
      </c>
      <c r="J222" s="63"/>
    </row>
    <row r="223" spans="1:10" ht="27" customHeight="1" x14ac:dyDescent="0.25">
      <c r="B223" s="53"/>
      <c r="C223" s="53"/>
      <c r="D223" s="27" t="s">
        <v>141</v>
      </c>
      <c r="E223" s="28">
        <v>16000</v>
      </c>
      <c r="F223" s="10" t="s">
        <v>128</v>
      </c>
      <c r="G223" s="28">
        <v>16000</v>
      </c>
      <c r="J223" s="63"/>
    </row>
    <row r="224" spans="1:10" ht="51.75" customHeight="1" x14ac:dyDescent="0.25">
      <c r="B224" s="53"/>
      <c r="C224" s="53"/>
      <c r="D224" s="27" t="s">
        <v>142</v>
      </c>
      <c r="E224" s="28">
        <f>13000/2</f>
        <v>6500</v>
      </c>
      <c r="F224" s="10" t="s">
        <v>128</v>
      </c>
      <c r="G224" s="28">
        <v>6500</v>
      </c>
      <c r="J224" s="63"/>
    </row>
    <row r="225" spans="1:10" ht="51.75" customHeight="1" x14ac:dyDescent="0.25">
      <c r="B225" s="53"/>
      <c r="C225" s="53"/>
      <c r="D225" s="27" t="s">
        <v>143</v>
      </c>
      <c r="E225" s="28">
        <v>11600</v>
      </c>
      <c r="F225" s="10" t="s">
        <v>128</v>
      </c>
      <c r="G225" s="28">
        <v>11600</v>
      </c>
      <c r="J225" s="63"/>
    </row>
    <row r="226" spans="1:10" ht="80.25" customHeight="1" x14ac:dyDescent="0.25">
      <c r="B226" s="53"/>
      <c r="C226" s="53"/>
      <c r="D226" s="27" t="s">
        <v>144</v>
      </c>
      <c r="E226" s="28">
        <v>11500</v>
      </c>
      <c r="F226" s="10" t="s">
        <v>128</v>
      </c>
      <c r="G226" s="28">
        <v>11500</v>
      </c>
      <c r="J226" s="63"/>
    </row>
    <row r="227" spans="1:10" s="8" customFormat="1" ht="16.5" customHeight="1" x14ac:dyDescent="0.25">
      <c r="A227" s="2"/>
      <c r="B227" s="84"/>
      <c r="C227" s="13"/>
      <c r="F227" s="52"/>
      <c r="G227" s="51"/>
    </row>
    <row r="228" spans="1:10" ht="16.5" customHeight="1" x14ac:dyDescent="0.25">
      <c r="B228" s="84"/>
      <c r="D228" s="29" t="s">
        <v>7</v>
      </c>
      <c r="E228" s="30">
        <f>SUM(E220:E226)</f>
        <v>405438</v>
      </c>
      <c r="F228" s="29"/>
      <c r="G228" s="30">
        <f>SUM(G220:G226)</f>
        <v>405438</v>
      </c>
      <c r="H228" s="13"/>
    </row>
    <row r="229" spans="1:10" ht="16.5" customHeight="1" x14ac:dyDescent="0.25">
      <c r="B229" s="84"/>
      <c r="D229" s="41"/>
      <c r="E229" s="42"/>
      <c r="F229" s="41"/>
      <c r="G229" s="42"/>
      <c r="H229" s="13"/>
    </row>
    <row r="230" spans="1:10" ht="16.5" customHeight="1" thickBot="1" x14ac:dyDescent="0.3">
      <c r="B230" s="84"/>
      <c r="C230" s="13"/>
      <c r="D230" s="13"/>
      <c r="E230" s="76"/>
      <c r="F230" s="13"/>
      <c r="G230" s="76"/>
      <c r="H230" s="13"/>
    </row>
    <row r="231" spans="1:10" s="87" customFormat="1" ht="33" customHeight="1" thickBot="1" x14ac:dyDescent="0.3">
      <c r="A231" s="117" t="s">
        <v>23</v>
      </c>
      <c r="B231" s="118"/>
      <c r="C231" s="119"/>
      <c r="D231" s="119"/>
      <c r="E231" s="119"/>
      <c r="F231" s="120"/>
      <c r="G231" s="121">
        <f>G210+G95+G63+G16</f>
        <v>1709344</v>
      </c>
      <c r="H231" s="55"/>
    </row>
    <row r="232" spans="1:10" x14ac:dyDescent="0.25">
      <c r="A232" s="8"/>
      <c r="B232" s="12"/>
      <c r="C232" s="12"/>
      <c r="D232" s="12"/>
      <c r="E232" s="12"/>
      <c r="F232" s="12"/>
      <c r="H232" s="13"/>
    </row>
    <row r="233" spans="1:10" x14ac:dyDescent="0.25">
      <c r="A233" s="171" t="s">
        <v>22</v>
      </c>
      <c r="B233" s="171"/>
      <c r="C233" s="171"/>
      <c r="D233" s="171"/>
      <c r="E233" s="171"/>
      <c r="F233" s="171"/>
      <c r="G233" s="171"/>
      <c r="H233" s="13"/>
    </row>
    <row r="234" spans="1:10" x14ac:dyDescent="0.25">
      <c r="A234" s="137" t="s">
        <v>152</v>
      </c>
      <c r="B234" s="137"/>
      <c r="C234" s="137"/>
      <c r="D234" s="137"/>
      <c r="E234" s="137"/>
      <c r="F234" s="137"/>
      <c r="G234" s="137"/>
      <c r="H234" s="13"/>
    </row>
    <row r="235" spans="1:10" ht="13.5" customHeight="1" x14ac:dyDescent="0.25">
      <c r="A235" s="122"/>
      <c r="B235" s="122"/>
      <c r="C235" s="122"/>
      <c r="D235" s="122"/>
      <c r="E235" s="122"/>
      <c r="F235" s="122"/>
      <c r="G235" s="122"/>
      <c r="H235" s="123"/>
    </row>
    <row r="236" spans="1:10" s="124" customFormat="1" ht="33" customHeight="1" x14ac:dyDescent="0.3">
      <c r="A236" s="154" t="s">
        <v>153</v>
      </c>
      <c r="B236" s="154"/>
      <c r="C236" s="154"/>
      <c r="D236" s="154"/>
      <c r="E236" s="154"/>
      <c r="F236" s="154"/>
      <c r="G236" s="154"/>
    </row>
    <row r="237" spans="1:10" ht="13.5" customHeight="1" thickBot="1" x14ac:dyDescent="0.3">
      <c r="A237" s="12"/>
      <c r="B237" s="12"/>
      <c r="C237" s="12"/>
      <c r="D237" s="12"/>
      <c r="E237" s="12"/>
      <c r="F237" s="12"/>
      <c r="G237" s="12"/>
    </row>
    <row r="238" spans="1:10" x14ac:dyDescent="0.25">
      <c r="B238" s="155" t="s">
        <v>21</v>
      </c>
      <c r="C238" s="156"/>
      <c r="D238" s="156"/>
      <c r="E238" s="156"/>
      <c r="F238" s="125">
        <v>9290</v>
      </c>
    </row>
    <row r="239" spans="1:10" x14ac:dyDescent="0.25">
      <c r="B239" s="169" t="s">
        <v>45</v>
      </c>
      <c r="C239" s="170"/>
      <c r="D239" s="170"/>
      <c r="E239" s="170"/>
      <c r="F239" s="126">
        <f>G106</f>
        <v>12610</v>
      </c>
    </row>
    <row r="240" spans="1:10" ht="14.25" customHeight="1" x14ac:dyDescent="0.25">
      <c r="B240" s="127" t="s">
        <v>62</v>
      </c>
      <c r="C240" s="128"/>
      <c r="D240" s="129"/>
      <c r="E240" s="130"/>
      <c r="F240" s="126">
        <v>9290</v>
      </c>
    </row>
    <row r="241" spans="1:7" ht="16.5" customHeight="1" x14ac:dyDescent="0.25">
      <c r="B241" s="157" t="s">
        <v>129</v>
      </c>
      <c r="C241" s="158"/>
      <c r="D241" s="158"/>
      <c r="E241" s="158"/>
      <c r="F241" s="126">
        <v>119450</v>
      </c>
    </row>
    <row r="242" spans="1:7" ht="16.5" customHeight="1" x14ac:dyDescent="0.25">
      <c r="B242" s="157" t="s">
        <v>130</v>
      </c>
      <c r="C242" s="158"/>
      <c r="D242" s="158"/>
      <c r="E242" s="158"/>
      <c r="F242" s="126">
        <v>132760</v>
      </c>
    </row>
    <row r="243" spans="1:7" s="48" customFormat="1" ht="17.25" customHeight="1" x14ac:dyDescent="0.25">
      <c r="B243" s="164" t="s">
        <v>85</v>
      </c>
      <c r="C243" s="165"/>
      <c r="D243" s="165"/>
      <c r="E243" s="166"/>
      <c r="F243" s="131">
        <f>G228+G127</f>
        <v>745438</v>
      </c>
    </row>
    <row r="244" spans="1:7" s="48" customFormat="1" ht="17.25" customHeight="1" x14ac:dyDescent="0.25">
      <c r="B244" s="164" t="s">
        <v>155</v>
      </c>
      <c r="C244" s="165"/>
      <c r="D244" s="165"/>
      <c r="E244" s="166"/>
      <c r="F244" s="131">
        <v>50000</v>
      </c>
    </row>
    <row r="245" spans="1:7" x14ac:dyDescent="0.25">
      <c r="B245" s="169" t="s">
        <v>136</v>
      </c>
      <c r="C245" s="170"/>
      <c r="D245" s="170"/>
      <c r="E245" s="170"/>
      <c r="F245" s="126">
        <v>630506</v>
      </c>
    </row>
    <row r="246" spans="1:7" ht="15.75" thickBot="1" x14ac:dyDescent="0.3">
      <c r="B246" s="161" t="s">
        <v>7</v>
      </c>
      <c r="C246" s="162"/>
      <c r="D246" s="162"/>
      <c r="E246" s="163"/>
      <c r="F246" s="132">
        <f>SUM(F238:F245)</f>
        <v>1709344</v>
      </c>
      <c r="G246" s="63"/>
    </row>
    <row r="247" spans="1:7" ht="18.75" customHeight="1" x14ac:dyDescent="0.25"/>
    <row r="248" spans="1:7" ht="18.75" customHeight="1" x14ac:dyDescent="0.25">
      <c r="A248" s="171" t="s">
        <v>154</v>
      </c>
      <c r="B248" s="171"/>
      <c r="C248" s="171"/>
      <c r="D248" s="171"/>
      <c r="E248" s="171"/>
      <c r="F248" s="171"/>
      <c r="G248" s="171"/>
    </row>
    <row r="249" spans="1:7" ht="39.75" customHeight="1" x14ac:dyDescent="0.25">
      <c r="A249" s="137" t="s">
        <v>162</v>
      </c>
      <c r="B249" s="137"/>
      <c r="C249" s="137"/>
      <c r="D249" s="137"/>
      <c r="E249" s="137"/>
      <c r="F249" s="137"/>
      <c r="G249" s="137"/>
    </row>
    <row r="250" spans="1:7" s="1" customFormat="1" ht="15.75" x14ac:dyDescent="0.25">
      <c r="E250" s="159"/>
      <c r="F250" s="159"/>
      <c r="G250" s="160"/>
    </row>
    <row r="251" spans="1:7" s="1" customFormat="1" ht="15.75" x14ac:dyDescent="0.25">
      <c r="E251" s="159" t="s">
        <v>46</v>
      </c>
      <c r="F251" s="159"/>
      <c r="G251" s="160"/>
    </row>
    <row r="252" spans="1:7" s="1" customFormat="1" ht="15.75" x14ac:dyDescent="0.25">
      <c r="F252" s="1" t="s">
        <v>156</v>
      </c>
    </row>
    <row r="253" spans="1:7" s="1" customFormat="1" ht="15.75" x14ac:dyDescent="0.25">
      <c r="E253" s="159"/>
      <c r="F253" s="159"/>
      <c r="G253" s="160"/>
    </row>
    <row r="254" spans="1:7" s="1" customFormat="1" ht="15.75" x14ac:dyDescent="0.25">
      <c r="A254" s="2"/>
      <c r="B254" s="2"/>
      <c r="C254" s="2"/>
      <c r="D254" s="2"/>
      <c r="E254" s="2"/>
      <c r="F254" s="2"/>
      <c r="G254" s="2"/>
    </row>
    <row r="255" spans="1:7" s="1" customFormat="1" ht="39.75" customHeight="1" x14ac:dyDescent="0.25">
      <c r="A255" s="153" t="s">
        <v>28</v>
      </c>
      <c r="B255" s="153"/>
      <c r="C255" s="153"/>
      <c r="D255" s="153"/>
      <c r="E255" s="153"/>
      <c r="F255" s="153"/>
      <c r="G255" s="153"/>
    </row>
    <row r="256" spans="1:7" s="1" customFormat="1" ht="31.5" customHeight="1" x14ac:dyDescent="0.25"/>
    <row r="257" spans="1:7" s="1" customFormat="1" ht="30" customHeight="1" x14ac:dyDescent="0.25"/>
    <row r="258" spans="1:7" s="1" customFormat="1" ht="33" customHeight="1" x14ac:dyDescent="0.25"/>
    <row r="259" spans="1:7" s="1" customFormat="1" ht="15" customHeight="1" x14ac:dyDescent="0.25"/>
    <row r="260" spans="1:7" s="1" customFormat="1" ht="15.75" x14ac:dyDescent="0.25"/>
    <row r="261" spans="1:7" s="1" customFormat="1" ht="15.75" x14ac:dyDescent="0.25"/>
    <row r="262" spans="1:7" s="1" customFormat="1" ht="15.75" x14ac:dyDescent="0.25"/>
    <row r="263" spans="1:7" s="1" customFormat="1" ht="15.75" x14ac:dyDescent="0.25"/>
    <row r="264" spans="1:7" s="1" customFormat="1" ht="15.75" x14ac:dyDescent="0.25"/>
    <row r="265" spans="1:7" s="1" customFormat="1" ht="15.75" x14ac:dyDescent="0.25"/>
    <row r="266" spans="1:7" s="1" customFormat="1" ht="15.75" x14ac:dyDescent="0.25"/>
    <row r="267" spans="1:7" s="1" customFormat="1" ht="15.75" x14ac:dyDescent="0.25">
      <c r="A267" s="2"/>
      <c r="B267" s="2"/>
      <c r="C267" s="2"/>
      <c r="D267" s="2"/>
      <c r="E267" s="2"/>
      <c r="F267" s="2"/>
      <c r="G267" s="2"/>
    </row>
    <row r="268" spans="1:7" s="1" customFormat="1" ht="15.75" x14ac:dyDescent="0.25">
      <c r="A268" s="2"/>
      <c r="B268" s="2"/>
      <c r="C268" s="2"/>
      <c r="D268" s="2"/>
      <c r="E268" s="2"/>
      <c r="F268" s="2"/>
      <c r="G268" s="2"/>
    </row>
    <row r="269" spans="1:7" s="1" customFormat="1" ht="15.75" x14ac:dyDescent="0.25">
      <c r="A269" s="2"/>
      <c r="B269" s="2"/>
      <c r="C269" s="2"/>
      <c r="D269" s="2"/>
      <c r="E269" s="2"/>
      <c r="F269" s="2"/>
      <c r="G269" s="2"/>
    </row>
    <row r="270" spans="1:7" s="1" customFormat="1" ht="15.75" x14ac:dyDescent="0.25">
      <c r="A270" s="2"/>
      <c r="B270" s="2"/>
      <c r="C270" s="2"/>
      <c r="D270" s="2"/>
      <c r="E270" s="2"/>
      <c r="F270" s="2"/>
      <c r="G270" s="2"/>
    </row>
  </sheetData>
  <mergeCells count="116">
    <mergeCell ref="A12:G12"/>
    <mergeCell ref="A91:G91"/>
    <mergeCell ref="A92:G92"/>
    <mergeCell ref="A150:G150"/>
    <mergeCell ref="A151:G151"/>
    <mergeCell ref="B244:E244"/>
    <mergeCell ref="B215:C215"/>
    <mergeCell ref="A233:G233"/>
    <mergeCell ref="A234:G234"/>
    <mergeCell ref="B74:C74"/>
    <mergeCell ref="A13:G13"/>
    <mergeCell ref="B62:G62"/>
    <mergeCell ref="B30:G30"/>
    <mergeCell ref="B68:C68"/>
    <mergeCell ref="B32:C32"/>
    <mergeCell ref="B18:F18"/>
    <mergeCell ref="B20:G20"/>
    <mergeCell ref="B21:C21"/>
    <mergeCell ref="B31:G31"/>
    <mergeCell ref="B73:G73"/>
    <mergeCell ref="B212:F212"/>
    <mergeCell ref="B209:G209"/>
    <mergeCell ref="B189:G189"/>
    <mergeCell ref="B122:C122"/>
    <mergeCell ref="P113:Q113"/>
    <mergeCell ref="P107:Q107"/>
    <mergeCell ref="P106:Q106"/>
    <mergeCell ref="B34:G34"/>
    <mergeCell ref="B51:G51"/>
    <mergeCell ref="E102:E103"/>
    <mergeCell ref="F64:G64"/>
    <mergeCell ref="B78:F78"/>
    <mergeCell ref="G102:G103"/>
    <mergeCell ref="B87:C87"/>
    <mergeCell ref="B38:F38"/>
    <mergeCell ref="B116:C116"/>
    <mergeCell ref="B47:C47"/>
    <mergeCell ref="B52:C52"/>
    <mergeCell ref="B41:C41"/>
    <mergeCell ref="B100:C100"/>
    <mergeCell ref="F102:F103"/>
    <mergeCell ref="B101:C112"/>
    <mergeCell ref="F96:G96"/>
    <mergeCell ref="B65:F65"/>
    <mergeCell ref="B86:G86"/>
    <mergeCell ref="B130:C130"/>
    <mergeCell ref="B135:G135"/>
    <mergeCell ref="B136:C136"/>
    <mergeCell ref="B184:C184"/>
    <mergeCell ref="B172:C172"/>
    <mergeCell ref="B141:C141"/>
    <mergeCell ref="B161:C161"/>
    <mergeCell ref="B153:F153"/>
    <mergeCell ref="B177:C177"/>
    <mergeCell ref="B176:G176"/>
    <mergeCell ref="A248:G248"/>
    <mergeCell ref="B145:G145"/>
    <mergeCell ref="B239:E239"/>
    <mergeCell ref="B200:C200"/>
    <mergeCell ref="B146:C146"/>
    <mergeCell ref="B220:C220"/>
    <mergeCell ref="B205:C205"/>
    <mergeCell ref="B242:E242"/>
    <mergeCell ref="B181:F181"/>
    <mergeCell ref="B214:G214"/>
    <mergeCell ref="B196:C196"/>
    <mergeCell ref="B190:C190"/>
    <mergeCell ref="B166:C166"/>
    <mergeCell ref="A249:G249"/>
    <mergeCell ref="B129:G129"/>
    <mergeCell ref="B183:G183"/>
    <mergeCell ref="A255:G255"/>
    <mergeCell ref="A236:G236"/>
    <mergeCell ref="B238:E238"/>
    <mergeCell ref="B241:E241"/>
    <mergeCell ref="E250:G250"/>
    <mergeCell ref="B246:E246"/>
    <mergeCell ref="B243:E243"/>
    <mergeCell ref="B171:G171"/>
    <mergeCell ref="B155:G155"/>
    <mergeCell ref="B160:G160"/>
    <mergeCell ref="B195:G195"/>
    <mergeCell ref="B187:F187"/>
    <mergeCell ref="B165:G165"/>
    <mergeCell ref="B219:G219"/>
    <mergeCell ref="F211:G211"/>
    <mergeCell ref="B199:G199"/>
    <mergeCell ref="B204:G204"/>
    <mergeCell ref="B169:F169"/>
    <mergeCell ref="E251:G251"/>
    <mergeCell ref="E253:G253"/>
    <mergeCell ref="B245:E245"/>
    <mergeCell ref="A3:C3"/>
    <mergeCell ref="A4:C4"/>
    <mergeCell ref="A2:C2"/>
    <mergeCell ref="B19:G19"/>
    <mergeCell ref="B24:G24"/>
    <mergeCell ref="B25:C25"/>
    <mergeCell ref="B115:G115"/>
    <mergeCell ref="B156:C156"/>
    <mergeCell ref="B46:G46"/>
    <mergeCell ref="B81:C81"/>
    <mergeCell ref="B99:G99"/>
    <mergeCell ref="B58:C58"/>
    <mergeCell ref="B57:G57"/>
    <mergeCell ref="A5:G5"/>
    <mergeCell ref="A9:G9"/>
    <mergeCell ref="A11:G11"/>
    <mergeCell ref="A7:G7"/>
    <mergeCell ref="F17:G17"/>
    <mergeCell ref="B15:G15"/>
    <mergeCell ref="B29:F29"/>
    <mergeCell ref="B97:F97"/>
    <mergeCell ref="B94:G94"/>
    <mergeCell ref="B121:G121"/>
    <mergeCell ref="B140:G140"/>
  </mergeCells>
  <pageMargins left="0.70866141732283461" right="0.70866141732283461" top="0.74803149606299213" bottom="0.74803149606299213" header="0.31496062992125984" footer="0.31496062992125984"/>
  <pageSetup paperSize="9" scale="90" fitToHeight="0" orientation="portrait" r:id="rId1"/>
  <rowBreaks count="5" manualBreakCount="5">
    <brk id="12" max="6" man="1"/>
    <brk id="56" max="6" man="1"/>
    <brk id="114" max="6" man="1"/>
    <brk id="149" max="6" man="1"/>
    <brk id="230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2023-12-13T14:00:13Z</dcterms:modified>
</cp:coreProperties>
</file>