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F478E24C-A4E2-49B6-8563-6CED0FEC65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1" i="3" l="1"/>
  <c r="I26" i="3"/>
  <c r="G26" i="3"/>
  <c r="G113" i="3"/>
  <c r="G103" i="3" l="1"/>
  <c r="I103" i="3"/>
  <c r="I99" i="3"/>
  <c r="I95" i="3" s="1"/>
  <c r="I93" i="3" s="1"/>
  <c r="G99" i="3"/>
  <c r="G88" i="3"/>
  <c r="I88" i="3" s="1"/>
  <c r="G79" i="3"/>
  <c r="I78" i="3" s="1"/>
  <c r="I79" i="3" s="1"/>
  <c r="I75" i="3" s="1"/>
  <c r="G74" i="3"/>
  <c r="I74" i="3"/>
  <c r="G69" i="3"/>
  <c r="I69" i="3"/>
  <c r="G65" i="3"/>
  <c r="I65" i="3"/>
  <c r="G61" i="3"/>
  <c r="I61" i="3"/>
  <c r="G56" i="3"/>
  <c r="I54" i="3" s="1"/>
  <c r="I56" i="3" s="1"/>
  <c r="I51" i="3" s="1"/>
  <c r="G43" i="3" l="1"/>
  <c r="I43" i="3"/>
  <c r="G39" i="3"/>
  <c r="I39" i="3"/>
  <c r="G35" i="3"/>
  <c r="I35" i="3" s="1"/>
  <c r="G30" i="3" l="1"/>
  <c r="I29" i="3" s="1"/>
  <c r="G114" i="3" s="1"/>
  <c r="I16" i="3"/>
  <c r="I13" i="3" s="1"/>
  <c r="I11" i="3" s="1"/>
  <c r="I30" i="3" l="1"/>
  <c r="G115" i="3"/>
  <c r="I23" i="3" l="1"/>
  <c r="I21" i="3" s="1"/>
  <c r="G84" i="3"/>
  <c r="I84" i="3" s="1"/>
  <c r="I80" i="3" s="1"/>
  <c r="I49" i="3" s="1"/>
  <c r="I105" i="3" l="1"/>
</calcChain>
</file>

<file path=xl/sharedStrings.xml><?xml version="1.0" encoding="utf-8"?>
<sst xmlns="http://schemas.openxmlformats.org/spreadsheetml/2006/main" count="160" uniqueCount="90">
  <si>
    <t>građenje</t>
  </si>
  <si>
    <t>stručni nadzor</t>
  </si>
  <si>
    <t>UKUPNO</t>
  </si>
  <si>
    <t>IZVOR FINANCIRANJA</t>
  </si>
  <si>
    <t>Članak 1.</t>
  </si>
  <si>
    <t>Članak 2.</t>
  </si>
  <si>
    <t>a)</t>
  </si>
  <si>
    <t>PROGRAM GRAĐENJA KOMUNALNE INFRASTRUKTURE SVEUKUPNO</t>
  </si>
  <si>
    <t>OPIS RADNJE/RADOVA</t>
  </si>
  <si>
    <t>proračun</t>
  </si>
  <si>
    <t>GRAĐEVINE I UREĐAJI JAVNE NAMJENE</t>
  </si>
  <si>
    <t>Građevine koje će se graditi izvan građevinskog područja</t>
  </si>
  <si>
    <t>PREDSJEDNIK GRADSKOG VIJEĆA</t>
  </si>
  <si>
    <t>PRORAČUN</t>
  </si>
  <si>
    <t>pomoći</t>
  </si>
  <si>
    <t xml:space="preserve">POMOĆI </t>
  </si>
  <si>
    <t>PROCJENA TROŠKOVA GRAĐENJA U 2025.</t>
  </si>
  <si>
    <t>Članak 3.</t>
  </si>
  <si>
    <t>3.</t>
  </si>
  <si>
    <t>Postojeće građevine komunalne infrastrukture koje će se rekonstruirati</t>
  </si>
  <si>
    <t>4.</t>
  </si>
  <si>
    <t>4.1.</t>
  </si>
  <si>
    <t>KOMUNALNI DOPRINOS</t>
  </si>
  <si>
    <t>SUFINANCIRANJE GRAĐANA</t>
  </si>
  <si>
    <t>ŠUMSKI DOPRINOS</t>
  </si>
  <si>
    <t>Robert Dukarić, spec. oec.</t>
  </si>
  <si>
    <t xml:space="preserve">               U skladu sa sadržajem troškovi Programa građenja komunalne infrastrukture za 2025. godinu raspoređuju se na sljedeće izvore financiranja:</t>
  </si>
  <si>
    <t>III. izmjene Programa građenja komunalne infrastrukture za 2025. godinu</t>
  </si>
  <si>
    <t>JAVNA RASVJETA</t>
  </si>
  <si>
    <t>Proširenje javne rasvjete po mjesnim odborima</t>
  </si>
  <si>
    <t>T1011 01</t>
  </si>
  <si>
    <t>2.1.</t>
  </si>
  <si>
    <t>Izgradnja zgrade gradske tržnice</t>
  </si>
  <si>
    <t>K1014 10</t>
  </si>
  <si>
    <t>b)</t>
  </si>
  <si>
    <t xml:space="preserve">Izgradnja fontane u parku kod zgrade gradske uprave </t>
  </si>
  <si>
    <t>K1014 09</t>
  </si>
  <si>
    <t>c)</t>
  </si>
  <si>
    <t>Izgradnja društveno-vatrogasnog doma u Kamenici</t>
  </si>
  <si>
    <t>K1014 12</t>
  </si>
  <si>
    <t>radovi</t>
  </si>
  <si>
    <t>d)</t>
  </si>
  <si>
    <t>Energetska obnova zgrade Dom kulture u Lepoglavi</t>
  </si>
  <si>
    <t>K1014 16</t>
  </si>
  <si>
    <t>projekt</t>
  </si>
  <si>
    <t>e)</t>
  </si>
  <si>
    <t>Cjelodnevni boravak osoba starije životne dobi</t>
  </si>
  <si>
    <t>K1014 18</t>
  </si>
  <si>
    <t>1.</t>
  </si>
  <si>
    <t xml:space="preserve">Građevine komunalne infrastrukture koje će se graditi radi uređenja neuređenih dijelova građevinskog područja                                                                                                     </t>
  </si>
  <si>
    <t>Građevine komunalne infrastrukture koje će se graditi u uređenim dijelovima građevinskog područja</t>
  </si>
  <si>
    <t>2.</t>
  </si>
  <si>
    <t>3.1.</t>
  </si>
  <si>
    <t>NERAZVRSTANE CESTE</t>
  </si>
  <si>
    <t>Rekonstrukcija nerazvrstanih cesta - prema Programu modernizacije i asfaltiranja NC na području Grada Lepoglave</t>
  </si>
  <si>
    <t>K1009 01</t>
  </si>
  <si>
    <t>sufinanciranje građana</t>
  </si>
  <si>
    <t xml:space="preserve">Sanacija klizišta </t>
  </si>
  <si>
    <t>A1005 13</t>
  </si>
  <si>
    <t xml:space="preserve"> stručni nadzor</t>
  </si>
  <si>
    <t>K1015 05</t>
  </si>
  <si>
    <t>Rekonstrukcija prometnice željeznička pruga NC 1-015</t>
  </si>
  <si>
    <t>K1015 06</t>
  </si>
  <si>
    <t>Izgradnja ceste Jug 1 - Čret</t>
  </si>
  <si>
    <t>Oborinska odvodnja i nogostup u Kameničkom Vrhovcu - faza II</t>
  </si>
  <si>
    <t>K1010 09</t>
  </si>
  <si>
    <t>3.2.</t>
  </si>
  <si>
    <t>JAVNE PROMETNE POVRŠINE NA KOJIMA NIJE DOPUŠTEN PROMET MOTORNIM VOZILIMA</t>
  </si>
  <si>
    <t>Izgradnja i uređenje biciklističkih staza</t>
  </si>
  <si>
    <t>K1020 22</t>
  </si>
  <si>
    <t xml:space="preserve">projekt </t>
  </si>
  <si>
    <t xml:space="preserve">                Točka 3.  podtočka 3.1.,  3.2.  i 3.5. mijenja se i glasi:</t>
  </si>
  <si>
    <t>3.5.</t>
  </si>
  <si>
    <t>GROBLJA</t>
  </si>
  <si>
    <t>Obnova spomen križa Groblje Lepoglava</t>
  </si>
  <si>
    <t>T1012 03</t>
  </si>
  <si>
    <t>Izgradnja spojne staze Groblje Kamenica - parkiralište groblje</t>
  </si>
  <si>
    <t>K1012 03</t>
  </si>
  <si>
    <t xml:space="preserve">               Točka 2. mijenja se i glasi:</t>
  </si>
  <si>
    <t>Izgradnja autobusnih stajališta</t>
  </si>
  <si>
    <t>K1010 06</t>
  </si>
  <si>
    <t>Rekonstrukcija pločastih propusta</t>
  </si>
  <si>
    <t>T1005 01</t>
  </si>
  <si>
    <t xml:space="preserve">               Točka 4. podtočka 4.1.  mijenja se i glasi:</t>
  </si>
  <si>
    <t xml:space="preserve">            Ove III. izmjene Programa građenja komunalne infrastrukture za 2025. godinu stupaju na snagu osmog dana od dana objave u "Službenom vjesniku Varaždinske županije".</t>
  </si>
  <si>
    <r>
      <rPr>
        <b/>
        <sz val="11"/>
        <color theme="1"/>
        <rFont val="Tahoma"/>
        <family val="2"/>
        <charset val="238"/>
      </rPr>
      <t>REPUBLIKA HRVATSKA</t>
    </r>
    <r>
      <rPr>
        <sz val="11"/>
        <color theme="1"/>
        <rFont val="Tahoma"/>
        <family val="2"/>
        <charset val="238"/>
      </rPr>
      <t xml:space="preserve">
VARAŽDINSKA ŽUPANIJA
</t>
    </r>
    <r>
      <rPr>
        <b/>
        <sz val="11"/>
        <color theme="1"/>
        <rFont val="Tahoma"/>
        <family val="2"/>
        <charset val="238"/>
      </rPr>
      <t>GRAD LEPOGLAVA</t>
    </r>
    <r>
      <rPr>
        <sz val="11"/>
        <color theme="1"/>
        <rFont val="Tahoma"/>
        <family val="2"/>
        <charset val="238"/>
      </rPr>
      <t xml:space="preserve">
Antuna Mihanovića 12
42250 Lepoglava
tel. 042 770 441, fax 042 770 419                 email: </t>
    </r>
    <r>
      <rPr>
        <sz val="11"/>
        <color rgb="FF0000FF"/>
        <rFont val="Tahoma"/>
        <family val="2"/>
        <charset val="238"/>
      </rPr>
      <t>lepoglava@lepoglava.hr</t>
    </r>
    <r>
      <rPr>
        <sz val="11"/>
        <color rgb="FF0066FF"/>
        <rFont val="Tahoma"/>
        <family val="2"/>
        <charset val="238"/>
      </rPr>
      <t xml:space="preserve">  </t>
    </r>
  </si>
  <si>
    <t xml:space="preserve">            U Programu građenja komunalne infrastrukture za 2025. godinu ("Službeni vjesnik Varaždinske županije" broj 123/24, 17/25 i 89/25), u članku 2. podtočka 1.3.a) mijenja se i glasi:</t>
  </si>
  <si>
    <t>1.3.</t>
  </si>
  <si>
    <r>
      <t xml:space="preserve">         Gradsko vijeće
    </t>
    </r>
    <r>
      <rPr>
        <sz val="11"/>
        <rFont val="Arial Narrow"/>
        <family val="2"/>
        <charset val="238"/>
      </rPr>
      <t xml:space="preserve">     KLASA: 400-03/24-01/2
         URBROJ: 2186-9-02-25-15
         Lepoglava, 19.12.2025. godine
</t>
    </r>
  </si>
  <si>
    <t xml:space="preserve">            Temeljem odredbe članka 67. stavak 1. Zakona o komunalnom gospodarstvu ("Narodne novine" broj 68/18, 110/18, 32/20 i 145/24) i članka 22. Statuta Grada Lepoglave ("Službeni vjesnik Varaždinske županije" broj 64/20, 18/21 i 104/25), Gradsko vijeće Grada Lepoglave na 6. sjednici održanoj dana 19.12.2025. godine,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</si>
</sst>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rgb="FF0000FF"/>
      <name val="Tahoma"/>
      <family val="2"/>
      <charset val="238"/>
    </font>
    <font>
      <sz val="11"/>
      <color rgb="FF0066FF"/>
      <name val="Tahoma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6" xfId="0" applyFont="1" applyFill="1" applyBorder="1"/>
    <xf numFmtId="0" fontId="5" fillId="2" borderId="6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wrapText="1"/>
    </xf>
    <xf numFmtId="165" fontId="5" fillId="3" borderId="1" xfId="0" applyNumberFormat="1" applyFont="1" applyFill="1" applyBorder="1" applyAlignment="1">
      <alignment vertical="top"/>
    </xf>
    <xf numFmtId="0" fontId="3" fillId="0" borderId="0" xfId="0" applyFont="1" applyAlignment="1">
      <alignment wrapText="1"/>
    </xf>
    <xf numFmtId="4" fontId="11" fillId="0" borderId="0" xfId="1" applyNumberFormat="1" applyFont="1" applyBorder="1"/>
    <xf numFmtId="0" fontId="11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10" fillId="0" borderId="0" xfId="0" applyFont="1" applyAlignment="1">
      <alignment vertical="top"/>
    </xf>
    <xf numFmtId="0" fontId="9" fillId="0" borderId="0" xfId="0" applyFont="1"/>
    <xf numFmtId="0" fontId="7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8" fillId="4" borderId="6" xfId="0" applyFont="1" applyFill="1" applyBorder="1" applyAlignment="1">
      <alignment horizontal="left"/>
    </xf>
    <xf numFmtId="165" fontId="5" fillId="0" borderId="11" xfId="0" applyNumberFormat="1" applyFont="1" applyBorder="1"/>
    <xf numFmtId="0" fontId="7" fillId="0" borderId="6" xfId="0" applyFont="1" applyBorder="1"/>
    <xf numFmtId="0" fontId="5" fillId="0" borderId="11" xfId="0" applyFont="1" applyBorder="1" applyAlignment="1">
      <alignment wrapText="1"/>
    </xf>
    <xf numFmtId="0" fontId="10" fillId="0" borderId="6" xfId="0" applyFont="1" applyBorder="1"/>
    <xf numFmtId="0" fontId="11" fillId="0" borderId="6" xfId="0" applyFont="1" applyBorder="1" applyAlignment="1">
      <alignment vertical="top"/>
    </xf>
    <xf numFmtId="0" fontId="7" fillId="0" borderId="0" xfId="0" applyFont="1"/>
    <xf numFmtId="0" fontId="6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8" fillId="0" borderId="0" xfId="0" applyFont="1" applyAlignment="1">
      <alignment horizontal="left" vertical="top"/>
    </xf>
    <xf numFmtId="4" fontId="5" fillId="3" borderId="8" xfId="0" applyNumberFormat="1" applyFont="1" applyFill="1" applyBorder="1"/>
    <xf numFmtId="0" fontId="8" fillId="0" borderId="8" xfId="0" applyFont="1" applyBorder="1"/>
    <xf numFmtId="0" fontId="7" fillId="0" borderId="8" xfId="0" applyFont="1" applyBorder="1" applyAlignment="1">
      <alignment wrapText="1"/>
    </xf>
    <xf numFmtId="0" fontId="7" fillId="0" borderId="8" xfId="0" applyFont="1" applyBorder="1"/>
    <xf numFmtId="0" fontId="5" fillId="2" borderId="4" xfId="0" applyFont="1" applyFill="1" applyBorder="1" applyAlignment="1">
      <alignment vertical="top"/>
    </xf>
    <xf numFmtId="0" fontId="3" fillId="2" borderId="5" xfId="0" applyFont="1" applyFill="1" applyBorder="1"/>
    <xf numFmtId="0" fontId="5" fillId="2" borderId="6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 vertical="top" wrapText="1"/>
    </xf>
    <xf numFmtId="4" fontId="5" fillId="2" borderId="7" xfId="0" applyNumberFormat="1" applyFont="1" applyFill="1" applyBorder="1" applyAlignment="1">
      <alignment horizontal="right" vertical="top" wrapText="1"/>
    </xf>
    <xf numFmtId="4" fontId="5" fillId="2" borderId="7" xfId="0" applyNumberFormat="1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/>
    </xf>
    <xf numFmtId="0" fontId="5" fillId="2" borderId="3" xfId="0" applyFont="1" applyFill="1" applyBorder="1"/>
    <xf numFmtId="0" fontId="12" fillId="0" borderId="0" xfId="0" applyFont="1"/>
    <xf numFmtId="4" fontId="7" fillId="0" borderId="8" xfId="0" applyNumberFormat="1" applyFont="1" applyBorder="1" applyAlignment="1">
      <alignment wrapText="1"/>
    </xf>
    <xf numFmtId="0" fontId="7" fillId="0" borderId="8" xfId="0" applyFont="1" applyBorder="1" applyAlignment="1">
      <alignment horizontal="right" wrapText="1"/>
    </xf>
    <xf numFmtId="4" fontId="7" fillId="0" borderId="8" xfId="0" applyNumberFormat="1" applyFont="1" applyBorder="1"/>
    <xf numFmtId="0" fontId="8" fillId="0" borderId="8" xfId="0" applyFont="1" applyBorder="1" applyAlignment="1">
      <alignment wrapText="1"/>
    </xf>
    <xf numFmtId="4" fontId="8" fillId="0" borderId="8" xfId="0" applyNumberFormat="1" applyFont="1" applyBorder="1" applyAlignment="1">
      <alignment wrapText="1"/>
    </xf>
    <xf numFmtId="4" fontId="8" fillId="0" borderId="8" xfId="0" applyNumberFormat="1" applyFont="1" applyBorder="1"/>
    <xf numFmtId="4" fontId="11" fillId="0" borderId="0" xfId="0" applyNumberFormat="1" applyFont="1" applyAlignment="1">
      <alignment wrapText="1"/>
    </xf>
    <xf numFmtId="4" fontId="11" fillId="0" borderId="0" xfId="0" applyNumberFormat="1" applyFont="1"/>
    <xf numFmtId="0" fontId="7" fillId="4" borderId="8" xfId="0" applyFont="1" applyFill="1" applyBorder="1"/>
    <xf numFmtId="4" fontId="7" fillId="4" borderId="8" xfId="0" applyNumberFormat="1" applyFont="1" applyFill="1" applyBorder="1" applyAlignment="1">
      <alignment horizontal="right"/>
    </xf>
    <xf numFmtId="0" fontId="7" fillId="4" borderId="8" xfId="0" applyFont="1" applyFill="1" applyBorder="1" applyAlignment="1">
      <alignment horizontal="right"/>
    </xf>
    <xf numFmtId="4" fontId="7" fillId="4" borderId="8" xfId="0" applyNumberFormat="1" applyFont="1" applyFill="1" applyBorder="1"/>
    <xf numFmtId="0" fontId="8" fillId="4" borderId="8" xfId="0" applyFont="1" applyFill="1" applyBorder="1"/>
    <xf numFmtId="4" fontId="8" fillId="4" borderId="8" xfId="0" applyNumberFormat="1" applyFont="1" applyFill="1" applyBorder="1" applyAlignment="1">
      <alignment horizontal="right"/>
    </xf>
    <xf numFmtId="4" fontId="8" fillId="4" borderId="8" xfId="0" applyNumberFormat="1" applyFont="1" applyFill="1" applyBorder="1"/>
    <xf numFmtId="164" fontId="7" fillId="0" borderId="8" xfId="1" applyFont="1" applyBorder="1" applyAlignment="1"/>
    <xf numFmtId="4" fontId="7" fillId="0" borderId="8" xfId="1" applyNumberFormat="1" applyFont="1" applyBorder="1"/>
    <xf numFmtId="0" fontId="7" fillId="0" borderId="8" xfId="0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8" fillId="0" borderId="8" xfId="1" applyNumberFormat="1" applyFont="1" applyBorder="1"/>
    <xf numFmtId="0" fontId="8" fillId="0" borderId="8" xfId="0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8" fillId="4" borderId="0" xfId="0" applyFont="1" applyFill="1"/>
    <xf numFmtId="4" fontId="8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right"/>
    </xf>
    <xf numFmtId="4" fontId="8" fillId="4" borderId="0" xfId="0" applyNumberFormat="1" applyFont="1" applyFill="1"/>
    <xf numFmtId="164" fontId="7" fillId="0" borderId="8" xfId="1" applyFont="1" applyBorder="1" applyAlignment="1">
      <alignment horizontal="left"/>
    </xf>
    <xf numFmtId="4" fontId="5" fillId="0" borderId="0" xfId="0" applyNumberFormat="1" applyFont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 wrapText="1"/>
    </xf>
    <xf numFmtId="4" fontId="5" fillId="3" borderId="1" xfId="0" applyNumberFormat="1" applyFont="1" applyFill="1" applyBorder="1"/>
    <xf numFmtId="0" fontId="5" fillId="2" borderId="5" xfId="0" applyFont="1" applyFill="1" applyBorder="1" applyAlignment="1">
      <alignment vertical="top"/>
    </xf>
    <xf numFmtId="0" fontId="18" fillId="0" borderId="2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wrapText="1"/>
    </xf>
    <xf numFmtId="4" fontId="8" fillId="0" borderId="0" xfId="0" applyNumberFormat="1" applyFont="1" applyAlignment="1">
      <alignment wrapText="1"/>
    </xf>
    <xf numFmtId="4" fontId="8" fillId="0" borderId="0" xfId="0" applyNumberFormat="1" applyFont="1"/>
    <xf numFmtId="0" fontId="19" fillId="0" borderId="0" xfId="0" applyFont="1"/>
    <xf numFmtId="0" fontId="4" fillId="0" borderId="0" xfId="0" applyFont="1" applyAlignment="1">
      <alignment horizontal="left" vertical="top" wrapText="1"/>
    </xf>
    <xf numFmtId="4" fontId="4" fillId="4" borderId="21" xfId="0" applyNumberFormat="1" applyFont="1" applyFill="1" applyBorder="1"/>
    <xf numFmtId="4" fontId="4" fillId="4" borderId="9" xfId="0" applyNumberFormat="1" applyFont="1" applyFill="1" applyBorder="1"/>
    <xf numFmtId="0" fontId="4" fillId="4" borderId="22" xfId="0" applyFont="1" applyFill="1" applyBorder="1" applyAlignment="1">
      <alignment horizontal="left" vertical="top"/>
    </xf>
    <xf numFmtId="0" fontId="4" fillId="4" borderId="23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4" fontId="19" fillId="4" borderId="9" xfId="0" applyNumberFormat="1" applyFont="1" applyFill="1" applyBorder="1"/>
    <xf numFmtId="0" fontId="4" fillId="0" borderId="0" xfId="0" applyFont="1" applyAlignment="1">
      <alignment wrapText="1"/>
    </xf>
    <xf numFmtId="4" fontId="21" fillId="4" borderId="24" xfId="0" applyNumberFormat="1" applyFont="1" applyFill="1" applyBorder="1"/>
    <xf numFmtId="4" fontId="4" fillId="0" borderId="0" xfId="0" applyNumberFormat="1" applyFont="1"/>
    <xf numFmtId="0" fontId="21" fillId="4" borderId="0" xfId="0" applyFont="1" applyFill="1" applyAlignment="1">
      <alignment horizontal="left" vertical="top"/>
    </xf>
    <xf numFmtId="4" fontId="21" fillId="4" borderId="0" xfId="0" applyNumberFormat="1" applyFont="1" applyFill="1"/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18" fillId="0" borderId="2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0" borderId="0" xfId="0" applyFont="1" applyAlignment="1">
      <alignment horizontal="left"/>
    </xf>
    <xf numFmtId="0" fontId="5" fillId="3" borderId="23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5" fillId="3" borderId="10" xfId="0" applyFont="1" applyFill="1" applyBorder="1" applyAlignment="1">
      <alignment vertical="top" wrapText="1"/>
    </xf>
    <xf numFmtId="0" fontId="5" fillId="2" borderId="4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3" borderId="23" xfId="0" applyFont="1" applyFill="1" applyBorder="1" applyAlignment="1">
      <alignment vertical="top" wrapText="1"/>
    </xf>
    <xf numFmtId="0" fontId="5" fillId="2" borderId="23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5" fillId="3" borderId="23" xfId="0" applyFont="1" applyFill="1" applyBorder="1" applyAlignment="1">
      <alignment wrapText="1"/>
    </xf>
    <xf numFmtId="0" fontId="5" fillId="3" borderId="10" xfId="0" applyFont="1" applyFill="1" applyBorder="1" applyAlignment="1">
      <alignment wrapText="1"/>
    </xf>
    <xf numFmtId="0" fontId="8" fillId="4" borderId="0" xfId="0" applyFont="1" applyFill="1" applyAlignment="1">
      <alignment horizontal="left"/>
    </xf>
    <xf numFmtId="0" fontId="8" fillId="4" borderId="11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  <xf numFmtId="0" fontId="7" fillId="4" borderId="17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wrapText="1"/>
    </xf>
    <xf numFmtId="0" fontId="8" fillId="0" borderId="8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8" fillId="0" borderId="5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4" borderId="16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19" fillId="4" borderId="16" xfId="0" applyFont="1" applyFill="1" applyBorder="1" applyAlignment="1">
      <alignment horizontal="left" vertical="top" wrapText="1"/>
    </xf>
    <xf numFmtId="0" fontId="19" fillId="4" borderId="10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top" wrapText="1"/>
    </xf>
    <xf numFmtId="0" fontId="21" fillId="4" borderId="13" xfId="0" applyFont="1" applyFill="1" applyBorder="1" applyAlignment="1">
      <alignment horizontal="left" vertical="top"/>
    </xf>
    <xf numFmtId="0" fontId="21" fillId="4" borderId="14" xfId="0" applyFont="1" applyFill="1" applyBorder="1" applyAlignment="1">
      <alignment horizontal="left" vertical="top"/>
    </xf>
    <xf numFmtId="0" fontId="21" fillId="4" borderId="15" xfId="0" applyFont="1" applyFill="1" applyBorder="1" applyAlignment="1">
      <alignment horizontal="left" vertical="top"/>
    </xf>
    <xf numFmtId="0" fontId="4" fillId="4" borderId="18" xfId="0" applyFont="1" applyFill="1" applyBorder="1" applyAlignment="1">
      <alignment horizontal="left" vertical="top"/>
    </xf>
    <xf numFmtId="0" fontId="4" fillId="4" borderId="19" xfId="0" applyFont="1" applyFill="1" applyBorder="1" applyAlignment="1">
      <alignment horizontal="left" vertical="top"/>
    </xf>
    <xf numFmtId="0" fontId="4" fillId="4" borderId="20" xfId="0" applyFont="1" applyFill="1" applyBorder="1" applyAlignment="1">
      <alignment horizontal="left"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vertical="top" wrapText="1" readingOrder="1"/>
    </xf>
    <xf numFmtId="0" fontId="3" fillId="0" borderId="0" xfId="0" applyFont="1" applyAlignment="1">
      <alignment horizontal="justify" vertical="top" wrapText="1"/>
    </xf>
    <xf numFmtId="0" fontId="2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vertical="top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352426</xdr:colOff>
      <xdr:row>25</xdr:row>
      <xdr:rowOff>0</xdr:rowOff>
    </xdr:from>
    <xdr:ext cx="1133474" cy="542924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4A3F7A4B-DDB0-4201-B7EA-D166A163A721}"/>
            </a:ext>
          </a:extLst>
        </xdr:cNvPr>
        <xdr:cNvSpPr txBox="1"/>
      </xdr:nvSpPr>
      <xdr:spPr>
        <a:xfrm>
          <a:off x="9601201" y="10382250"/>
          <a:ext cx="1133474" cy="542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14</xdr:col>
      <xdr:colOff>342901</xdr:colOff>
      <xdr:row>25</xdr:row>
      <xdr:rowOff>133350</xdr:rowOff>
    </xdr:from>
    <xdr:ext cx="1104900" cy="523875"/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8460AA70-91C1-4907-9DAC-D61371FC5F47}"/>
            </a:ext>
          </a:extLst>
        </xdr:cNvPr>
        <xdr:cNvSpPr txBox="1"/>
      </xdr:nvSpPr>
      <xdr:spPr>
        <a:xfrm>
          <a:off x="10810876" y="10791825"/>
          <a:ext cx="1104900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13</xdr:col>
      <xdr:colOff>9525</xdr:colOff>
      <xdr:row>45</xdr:row>
      <xdr:rowOff>47625</xdr:rowOff>
    </xdr:from>
    <xdr:ext cx="1085850" cy="466724"/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56506C78-C4A2-4493-B511-2A27FE0F9A1E}"/>
            </a:ext>
          </a:extLst>
        </xdr:cNvPr>
        <xdr:cNvSpPr txBox="1"/>
      </xdr:nvSpPr>
      <xdr:spPr>
        <a:xfrm>
          <a:off x="9867900" y="9448800"/>
          <a:ext cx="1085850" cy="4667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14</xdr:col>
      <xdr:colOff>219075</xdr:colOff>
      <xdr:row>49</xdr:row>
      <xdr:rowOff>190500</xdr:rowOff>
    </xdr:from>
    <xdr:ext cx="1095375" cy="476250"/>
    <xdr:sp macro="" textlink="">
      <xdr:nvSpPr>
        <xdr:cNvPr id="6" name="TekstniOkvir 5">
          <a:extLst>
            <a:ext uri="{FF2B5EF4-FFF2-40B4-BE49-F238E27FC236}">
              <a16:creationId xmlns:a16="http://schemas.microsoft.com/office/drawing/2014/main" id="{9153DC29-D0A2-405E-BE83-EB07F53B8079}"/>
            </a:ext>
          </a:extLst>
        </xdr:cNvPr>
        <xdr:cNvSpPr txBox="1"/>
      </xdr:nvSpPr>
      <xdr:spPr>
        <a:xfrm>
          <a:off x="10687050" y="10220325"/>
          <a:ext cx="1095375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10</xdr:col>
      <xdr:colOff>123825</xdr:colOff>
      <xdr:row>49</xdr:row>
      <xdr:rowOff>200025</xdr:rowOff>
    </xdr:from>
    <xdr:ext cx="1104900" cy="495300"/>
    <xdr:sp macro="" textlink="">
      <xdr:nvSpPr>
        <xdr:cNvPr id="7" name="TekstniOkvir 6">
          <a:extLst>
            <a:ext uri="{FF2B5EF4-FFF2-40B4-BE49-F238E27FC236}">
              <a16:creationId xmlns:a16="http://schemas.microsoft.com/office/drawing/2014/main" id="{B6BBF977-3BF5-4406-A1E8-E7420193BED3}"/>
            </a:ext>
          </a:extLst>
        </xdr:cNvPr>
        <xdr:cNvSpPr txBox="1"/>
      </xdr:nvSpPr>
      <xdr:spPr>
        <a:xfrm>
          <a:off x="8153400" y="10239375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11</xdr:col>
      <xdr:colOff>561975</xdr:colOff>
      <xdr:row>49</xdr:row>
      <xdr:rowOff>0</xdr:rowOff>
    </xdr:from>
    <xdr:ext cx="1104900" cy="495300"/>
    <xdr:sp macro="" textlink="">
      <xdr:nvSpPr>
        <xdr:cNvPr id="8" name="TekstniOkvir 7">
          <a:extLst>
            <a:ext uri="{FF2B5EF4-FFF2-40B4-BE49-F238E27FC236}">
              <a16:creationId xmlns:a16="http://schemas.microsoft.com/office/drawing/2014/main" id="{4CF4AE72-B26D-4309-A41E-7E4BA564DCFE}"/>
            </a:ext>
          </a:extLst>
        </xdr:cNvPr>
        <xdr:cNvSpPr txBox="1"/>
      </xdr:nvSpPr>
      <xdr:spPr>
        <a:xfrm>
          <a:off x="9201150" y="10029825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14</xdr:col>
      <xdr:colOff>314324</xdr:colOff>
      <xdr:row>25</xdr:row>
      <xdr:rowOff>0</xdr:rowOff>
    </xdr:from>
    <xdr:ext cx="4029074" cy="729544"/>
    <xdr:sp macro="" textlink="">
      <xdr:nvSpPr>
        <xdr:cNvPr id="10" name="TekstniOkvir 9">
          <a:extLst>
            <a:ext uri="{FF2B5EF4-FFF2-40B4-BE49-F238E27FC236}">
              <a16:creationId xmlns:a16="http://schemas.microsoft.com/office/drawing/2014/main" id="{46452E55-16DC-47E1-B9D6-5E6BF355872E}"/>
            </a:ext>
          </a:extLst>
        </xdr:cNvPr>
        <xdr:cNvSpPr txBox="1"/>
      </xdr:nvSpPr>
      <xdr:spPr>
        <a:xfrm flipH="1">
          <a:off x="10782299" y="10325100"/>
          <a:ext cx="4029074" cy="729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704850</xdr:colOff>
      <xdr:row>0</xdr:row>
      <xdr:rowOff>981075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59912866-CD41-46E3-9973-4E851749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7048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9"/>
  <sheetViews>
    <sheetView tabSelected="1" topLeftCell="A7" zoomScaleNormal="100" workbookViewId="0">
      <selection activeCell="K5" sqref="K5"/>
    </sheetView>
  </sheetViews>
  <sheetFormatPr defaultRowHeight="15" x14ac:dyDescent="0.25"/>
  <cols>
    <col min="2" max="2" width="3.85546875" customWidth="1"/>
    <col min="3" max="3" width="10" customWidth="1"/>
    <col min="4" max="4" width="11.7109375" customWidth="1"/>
    <col min="5" max="5" width="12.85546875" customWidth="1"/>
    <col min="6" max="6" width="15.28515625" customWidth="1"/>
    <col min="7" max="7" width="13.42578125" customWidth="1"/>
    <col min="8" max="8" width="17.140625" customWidth="1"/>
    <col min="9" max="9" width="31.42578125" customWidth="1"/>
    <col min="10" max="10" width="9.5703125" bestFit="1" customWidth="1"/>
    <col min="12" max="12" width="11.7109375" bestFit="1" customWidth="1"/>
  </cols>
  <sheetData>
    <row r="1" spans="1:9" ht="93" customHeight="1" x14ac:dyDescent="0.25">
      <c r="I1" s="44"/>
    </row>
    <row r="2" spans="1:9" ht="107.25" customHeight="1" x14ac:dyDescent="0.25">
      <c r="B2" s="129" t="s">
        <v>85</v>
      </c>
      <c r="C2" s="129"/>
      <c r="D2" s="129"/>
      <c r="E2" s="129"/>
    </row>
    <row r="3" spans="1:9" ht="72" customHeight="1" x14ac:dyDescent="0.3">
      <c r="B3" s="130" t="s">
        <v>88</v>
      </c>
      <c r="C3" s="130"/>
      <c r="D3" s="130"/>
      <c r="E3" s="130"/>
      <c r="F3" s="2"/>
      <c r="G3" s="2"/>
      <c r="H3" s="2"/>
      <c r="I3" s="2"/>
    </row>
    <row r="4" spans="1:9" ht="63.75" customHeight="1" x14ac:dyDescent="0.25">
      <c r="A4" s="1"/>
      <c r="B4" s="133" t="s">
        <v>89</v>
      </c>
      <c r="C4" s="133"/>
      <c r="D4" s="133"/>
      <c r="E4" s="133"/>
      <c r="F4" s="133"/>
      <c r="G4" s="133"/>
      <c r="H4" s="133"/>
      <c r="I4" s="133"/>
    </row>
    <row r="5" spans="1:9" ht="15.75" x14ac:dyDescent="0.25">
      <c r="A5" s="1"/>
      <c r="B5" s="3"/>
      <c r="C5" s="84"/>
      <c r="D5" s="84"/>
      <c r="E5" s="84"/>
      <c r="F5" s="84"/>
      <c r="G5" s="84"/>
      <c r="H5" s="84"/>
      <c r="I5" s="84"/>
    </row>
    <row r="6" spans="1:9" ht="18" x14ac:dyDescent="0.25">
      <c r="A6" s="1"/>
      <c r="B6" s="3"/>
      <c r="C6" s="131" t="s">
        <v>27</v>
      </c>
      <c r="D6" s="131"/>
      <c r="E6" s="131"/>
      <c r="F6" s="131"/>
      <c r="G6" s="131"/>
      <c r="H6" s="131"/>
      <c r="I6" s="131"/>
    </row>
    <row r="7" spans="1:9" ht="15.75" x14ac:dyDescent="0.25">
      <c r="A7" s="1"/>
      <c r="B7" s="3"/>
      <c r="C7" s="84"/>
      <c r="D7" s="84"/>
      <c r="E7" s="84"/>
      <c r="F7" s="84"/>
      <c r="G7" s="84"/>
      <c r="H7" s="84"/>
      <c r="I7" s="84"/>
    </row>
    <row r="8" spans="1:9" ht="15.75" x14ac:dyDescent="0.25">
      <c r="A8" s="1"/>
      <c r="B8" s="3"/>
      <c r="C8" s="132" t="s">
        <v>4</v>
      </c>
      <c r="D8" s="132"/>
      <c r="E8" s="132"/>
      <c r="F8" s="132"/>
      <c r="G8" s="132"/>
      <c r="H8" s="132"/>
      <c r="I8" s="132"/>
    </row>
    <row r="9" spans="1:9" ht="36" customHeight="1" x14ac:dyDescent="0.25">
      <c r="A9" s="146" t="s">
        <v>86</v>
      </c>
      <c r="B9" s="146"/>
      <c r="C9" s="146"/>
      <c r="D9" s="146"/>
      <c r="E9" s="146"/>
      <c r="F9" s="146"/>
      <c r="G9" s="146"/>
      <c r="H9" s="146"/>
      <c r="I9" s="146"/>
    </row>
    <row r="10" spans="1:9" ht="36" customHeight="1" x14ac:dyDescent="0.25">
      <c r="A10" s="42" t="s">
        <v>48</v>
      </c>
      <c r="B10" s="36"/>
      <c r="C10" s="147" t="s">
        <v>49</v>
      </c>
      <c r="D10" s="147"/>
      <c r="E10" s="147"/>
      <c r="F10" s="147"/>
      <c r="G10" s="147"/>
      <c r="H10" s="147"/>
      <c r="I10" s="148"/>
    </row>
    <row r="11" spans="1:9" ht="18" customHeight="1" x14ac:dyDescent="0.25">
      <c r="A11" s="75"/>
      <c r="B11" s="38"/>
      <c r="C11" s="39"/>
      <c r="D11" s="39"/>
      <c r="E11" s="39"/>
      <c r="F11" s="39"/>
      <c r="G11" s="39" t="s">
        <v>2</v>
      </c>
      <c r="H11" s="39"/>
      <c r="I11" s="40">
        <f>I13+200000</f>
        <v>240000</v>
      </c>
    </row>
    <row r="12" spans="1:9" ht="51" x14ac:dyDescent="0.25">
      <c r="B12" s="104" t="s">
        <v>8</v>
      </c>
      <c r="C12" s="105"/>
      <c r="D12" s="105"/>
      <c r="E12" s="105"/>
      <c r="F12" s="106"/>
      <c r="G12" s="76" t="s">
        <v>16</v>
      </c>
      <c r="H12" s="118" t="s">
        <v>3</v>
      </c>
      <c r="I12" s="119"/>
    </row>
    <row r="13" spans="1:9" ht="16.5" x14ac:dyDescent="0.3">
      <c r="B13" s="116" t="s">
        <v>87</v>
      </c>
      <c r="C13" s="117"/>
      <c r="D13" s="144" t="s">
        <v>28</v>
      </c>
      <c r="E13" s="144"/>
      <c r="F13" s="144"/>
      <c r="G13" s="144"/>
      <c r="H13" s="144"/>
      <c r="I13" s="32">
        <f>I16+I24</f>
        <v>40000</v>
      </c>
    </row>
    <row r="14" spans="1:9" ht="16.5" x14ac:dyDescent="0.3">
      <c r="B14" s="152" t="s">
        <v>6</v>
      </c>
      <c r="C14" s="153"/>
      <c r="D14" s="33" t="s">
        <v>29</v>
      </c>
      <c r="E14" s="34"/>
      <c r="F14" s="34"/>
      <c r="G14" s="34"/>
      <c r="H14" s="34"/>
      <c r="I14" s="35"/>
    </row>
    <row r="15" spans="1:9" ht="16.5" customHeight="1" x14ac:dyDescent="0.3">
      <c r="B15" s="154"/>
      <c r="C15" s="155"/>
      <c r="D15" s="145" t="s">
        <v>30</v>
      </c>
      <c r="E15" s="145"/>
      <c r="F15" s="34" t="s">
        <v>0</v>
      </c>
      <c r="G15" s="45">
        <v>40000</v>
      </c>
      <c r="H15" s="46" t="s">
        <v>9</v>
      </c>
      <c r="I15" s="47">
        <v>40000</v>
      </c>
    </row>
    <row r="16" spans="1:9" ht="16.5" customHeight="1" x14ac:dyDescent="0.3">
      <c r="B16" s="156"/>
      <c r="C16" s="157"/>
      <c r="D16" s="150"/>
      <c r="E16" s="151"/>
      <c r="F16" s="48" t="s">
        <v>2</v>
      </c>
      <c r="G16" s="49">
        <v>40000</v>
      </c>
      <c r="H16" s="48"/>
      <c r="I16" s="50">
        <f>I15</f>
        <v>40000</v>
      </c>
    </row>
    <row r="17" spans="1:9" ht="16.5" customHeight="1" x14ac:dyDescent="0.3">
      <c r="B17" s="79"/>
      <c r="C17" s="79"/>
      <c r="D17" s="80"/>
      <c r="E17" s="80"/>
      <c r="F17" s="81"/>
      <c r="G17" s="82"/>
      <c r="H17" s="81"/>
      <c r="I17" s="83"/>
    </row>
    <row r="18" spans="1:9" ht="16.5" x14ac:dyDescent="0.3">
      <c r="B18" s="2"/>
      <c r="C18" s="18"/>
      <c r="D18" s="19"/>
      <c r="E18" s="7"/>
      <c r="F18" s="30"/>
      <c r="G18" s="51"/>
      <c r="H18" s="30"/>
      <c r="I18" s="52"/>
    </row>
    <row r="19" spans="1:9" ht="15.75" x14ac:dyDescent="0.25">
      <c r="A19" s="149" t="s">
        <v>78</v>
      </c>
      <c r="B19" s="149"/>
      <c r="C19" s="149"/>
      <c r="D19" s="149"/>
      <c r="E19" s="149"/>
      <c r="F19" s="149"/>
      <c r="G19" s="149"/>
      <c r="H19" s="149"/>
      <c r="I19" s="149"/>
    </row>
    <row r="20" spans="1:9" ht="16.5" customHeight="1" x14ac:dyDescent="0.3">
      <c r="A20" s="43" t="s">
        <v>51</v>
      </c>
      <c r="B20" s="147" t="s">
        <v>50</v>
      </c>
      <c r="C20" s="147"/>
      <c r="D20" s="147"/>
      <c r="E20" s="147"/>
      <c r="F20" s="147"/>
      <c r="G20" s="147"/>
      <c r="H20" s="147"/>
      <c r="I20" s="148"/>
    </row>
    <row r="21" spans="1:9" ht="16.5" customHeight="1" x14ac:dyDescent="0.3">
      <c r="A21" s="37"/>
      <c r="B21" s="39"/>
      <c r="C21" s="39"/>
      <c r="D21" s="39"/>
      <c r="E21" s="39"/>
      <c r="F21" s="39"/>
      <c r="G21" s="39"/>
      <c r="H21" s="39" t="s">
        <v>2</v>
      </c>
      <c r="I21" s="40">
        <f>I23</f>
        <v>286500</v>
      </c>
    </row>
    <row r="22" spans="1:9" ht="51" x14ac:dyDescent="0.25">
      <c r="B22" s="104" t="s">
        <v>8</v>
      </c>
      <c r="C22" s="105"/>
      <c r="D22" s="105"/>
      <c r="E22" s="105"/>
      <c r="F22" s="106"/>
      <c r="G22" s="76" t="s">
        <v>16</v>
      </c>
      <c r="H22" s="118" t="s">
        <v>3</v>
      </c>
      <c r="I22" s="119"/>
    </row>
    <row r="23" spans="1:9" ht="16.5" x14ac:dyDescent="0.3">
      <c r="B23" s="116" t="s">
        <v>31</v>
      </c>
      <c r="C23" s="117"/>
      <c r="D23" s="134" t="s">
        <v>10</v>
      </c>
      <c r="E23" s="135"/>
      <c r="F23" s="135"/>
      <c r="G23" s="135"/>
      <c r="H23" s="135"/>
      <c r="I23" s="74">
        <f>I26+I30+I35+I39+I43</f>
        <v>286500</v>
      </c>
    </row>
    <row r="24" spans="1:9" ht="16.5" x14ac:dyDescent="0.3">
      <c r="B24" s="138" t="s">
        <v>6</v>
      </c>
      <c r="C24" s="139"/>
      <c r="D24" s="136" t="s">
        <v>32</v>
      </c>
      <c r="E24" s="136"/>
      <c r="F24" s="136"/>
      <c r="G24" s="136"/>
      <c r="H24" s="136"/>
      <c r="I24" s="137"/>
    </row>
    <row r="25" spans="1:9" ht="16.5" x14ac:dyDescent="0.3">
      <c r="B25" s="140"/>
      <c r="C25" s="141"/>
      <c r="D25" s="21" t="s">
        <v>33</v>
      </c>
      <c r="E25" s="21"/>
      <c r="F25" s="53" t="s">
        <v>0</v>
      </c>
      <c r="G25" s="54">
        <v>1000</v>
      </c>
      <c r="H25" s="55" t="s">
        <v>9</v>
      </c>
      <c r="I25" s="56">
        <v>1000</v>
      </c>
    </row>
    <row r="26" spans="1:9" ht="16.5" x14ac:dyDescent="0.3">
      <c r="B26" s="142"/>
      <c r="C26" s="143"/>
      <c r="D26" s="22"/>
      <c r="E26" s="22"/>
      <c r="F26" s="57" t="s">
        <v>2</v>
      </c>
      <c r="G26" s="58">
        <f>SUM(G25)</f>
        <v>1000</v>
      </c>
      <c r="H26" s="55"/>
      <c r="I26" s="59">
        <f>SUM(I25)</f>
        <v>1000</v>
      </c>
    </row>
    <row r="27" spans="1:9" ht="21" customHeight="1" x14ac:dyDescent="0.3">
      <c r="B27" s="98" t="s">
        <v>34</v>
      </c>
      <c r="C27" s="99"/>
      <c r="D27" s="9"/>
      <c r="E27" s="9"/>
      <c r="F27" s="9"/>
      <c r="G27" s="9"/>
      <c r="H27" s="9"/>
      <c r="I27" s="23"/>
    </row>
    <row r="28" spans="1:9" ht="21" customHeight="1" x14ac:dyDescent="0.25">
      <c r="B28" s="100"/>
      <c r="C28" s="101"/>
      <c r="D28" s="107" t="s">
        <v>35</v>
      </c>
      <c r="E28" s="107"/>
      <c r="F28" s="107"/>
      <c r="G28" s="107"/>
      <c r="H28" s="107"/>
      <c r="I28" s="108"/>
    </row>
    <row r="29" spans="1:9" ht="21" customHeight="1" x14ac:dyDescent="0.3">
      <c r="B29" s="100"/>
      <c r="C29" s="101"/>
      <c r="D29" s="109" t="s">
        <v>36</v>
      </c>
      <c r="E29" s="110"/>
      <c r="F29" s="60" t="s">
        <v>0</v>
      </c>
      <c r="G29" s="61">
        <v>2000</v>
      </c>
      <c r="H29" s="62" t="s">
        <v>9</v>
      </c>
      <c r="I29" s="63">
        <f>G30</f>
        <v>2000</v>
      </c>
    </row>
    <row r="30" spans="1:9" ht="21" customHeight="1" x14ac:dyDescent="0.3">
      <c r="B30" s="102"/>
      <c r="C30" s="103"/>
      <c r="D30" s="24"/>
      <c r="E30" s="24"/>
      <c r="F30" s="33" t="s">
        <v>2</v>
      </c>
      <c r="G30" s="64">
        <f>SUM(G29:G29)</f>
        <v>2000</v>
      </c>
      <c r="H30" s="65"/>
      <c r="I30" s="66">
        <f>SUM(I29:I29)</f>
        <v>2000</v>
      </c>
    </row>
    <row r="31" spans="1:9" ht="21" customHeight="1" x14ac:dyDescent="0.3">
      <c r="B31" s="98" t="s">
        <v>37</v>
      </c>
      <c r="C31" s="99"/>
      <c r="D31" s="9"/>
      <c r="E31" s="9"/>
      <c r="F31" s="9"/>
      <c r="G31" s="9"/>
      <c r="H31" s="9"/>
      <c r="I31" s="23"/>
    </row>
    <row r="32" spans="1:9" ht="21" customHeight="1" x14ac:dyDescent="0.25">
      <c r="B32" s="100"/>
      <c r="C32" s="101"/>
      <c r="D32" s="107" t="s">
        <v>38</v>
      </c>
      <c r="E32" s="107"/>
      <c r="F32" s="107"/>
      <c r="G32" s="107"/>
      <c r="H32" s="107"/>
      <c r="I32" s="108"/>
    </row>
    <row r="33" spans="1:9" ht="21" customHeight="1" x14ac:dyDescent="0.3">
      <c r="B33" s="100"/>
      <c r="C33" s="101"/>
      <c r="D33" s="109" t="s">
        <v>39</v>
      </c>
      <c r="E33" s="110"/>
      <c r="F33" s="60" t="s">
        <v>40</v>
      </c>
      <c r="G33" s="61">
        <v>270000</v>
      </c>
      <c r="H33" s="62" t="s">
        <v>9</v>
      </c>
      <c r="I33" s="63">
        <v>210000</v>
      </c>
    </row>
    <row r="34" spans="1:9" ht="21" customHeight="1" x14ac:dyDescent="0.3">
      <c r="B34" s="100"/>
      <c r="C34" s="101"/>
      <c r="D34" s="28"/>
      <c r="E34" s="28"/>
      <c r="F34" s="60" t="s">
        <v>1</v>
      </c>
      <c r="G34" s="61">
        <v>10000</v>
      </c>
      <c r="H34" s="62" t="s">
        <v>14</v>
      </c>
      <c r="I34" s="63">
        <v>70000</v>
      </c>
    </row>
    <row r="35" spans="1:9" ht="21" customHeight="1" x14ac:dyDescent="0.3">
      <c r="B35" s="102"/>
      <c r="C35" s="103"/>
      <c r="D35" s="24"/>
      <c r="E35" s="24"/>
      <c r="F35" s="33" t="s">
        <v>2</v>
      </c>
      <c r="G35" s="64">
        <f>SUM(G33:G34)</f>
        <v>280000</v>
      </c>
      <c r="H35" s="65"/>
      <c r="I35" s="66">
        <f>SUM(I33:I34)</f>
        <v>280000</v>
      </c>
    </row>
    <row r="36" spans="1:9" ht="21" customHeight="1" x14ac:dyDescent="0.3">
      <c r="B36" s="98" t="s">
        <v>41</v>
      </c>
      <c r="C36" s="99"/>
      <c r="D36" s="9"/>
      <c r="E36" s="9"/>
      <c r="F36" s="9"/>
      <c r="G36" s="9"/>
      <c r="H36" s="9"/>
      <c r="I36" s="23"/>
    </row>
    <row r="37" spans="1:9" ht="21" customHeight="1" x14ac:dyDescent="0.25">
      <c r="B37" s="100"/>
      <c r="C37" s="101"/>
      <c r="D37" s="107" t="s">
        <v>42</v>
      </c>
      <c r="E37" s="107"/>
      <c r="F37" s="107"/>
      <c r="G37" s="107"/>
      <c r="H37" s="107"/>
      <c r="I37" s="108"/>
    </row>
    <row r="38" spans="1:9" ht="21" customHeight="1" x14ac:dyDescent="0.3">
      <c r="B38" s="100"/>
      <c r="C38" s="101"/>
      <c r="D38" s="109" t="s">
        <v>43</v>
      </c>
      <c r="E38" s="110"/>
      <c r="F38" s="60" t="s">
        <v>44</v>
      </c>
      <c r="G38" s="61">
        <v>1000</v>
      </c>
      <c r="H38" s="62" t="s">
        <v>9</v>
      </c>
      <c r="I38" s="63">
        <v>1000</v>
      </c>
    </row>
    <row r="39" spans="1:9" ht="21" customHeight="1" x14ac:dyDescent="0.3">
      <c r="B39" s="102"/>
      <c r="C39" s="103"/>
      <c r="D39" s="24"/>
      <c r="E39" s="24"/>
      <c r="F39" s="33" t="s">
        <v>2</v>
      </c>
      <c r="G39" s="64">
        <f>SUM(G38:G38)</f>
        <v>1000</v>
      </c>
      <c r="H39" s="65"/>
      <c r="I39" s="66">
        <f>SUM(I38:I38)</f>
        <v>1000</v>
      </c>
    </row>
    <row r="40" spans="1:9" ht="21" customHeight="1" x14ac:dyDescent="0.3">
      <c r="B40" s="98" t="s">
        <v>45</v>
      </c>
      <c r="C40" s="99"/>
      <c r="D40" s="9"/>
      <c r="E40" s="9"/>
      <c r="F40" s="9"/>
      <c r="G40" s="9"/>
      <c r="H40" s="9"/>
      <c r="I40" s="23"/>
    </row>
    <row r="41" spans="1:9" ht="21" customHeight="1" x14ac:dyDescent="0.25">
      <c r="B41" s="100"/>
      <c r="C41" s="101"/>
      <c r="D41" s="107" t="s">
        <v>46</v>
      </c>
      <c r="E41" s="107"/>
      <c r="F41" s="107"/>
      <c r="G41" s="107"/>
      <c r="H41" s="107"/>
      <c r="I41" s="108"/>
    </row>
    <row r="42" spans="1:9" ht="21" customHeight="1" x14ac:dyDescent="0.3">
      <c r="B42" s="100"/>
      <c r="C42" s="101"/>
      <c r="D42" s="109" t="s">
        <v>47</v>
      </c>
      <c r="E42" s="110"/>
      <c r="F42" s="60" t="s">
        <v>44</v>
      </c>
      <c r="G42" s="61">
        <v>2500</v>
      </c>
      <c r="H42" s="62" t="s">
        <v>9</v>
      </c>
      <c r="I42" s="63">
        <v>2500</v>
      </c>
    </row>
    <row r="43" spans="1:9" ht="21" customHeight="1" x14ac:dyDescent="0.3">
      <c r="B43" s="102"/>
      <c r="C43" s="103"/>
      <c r="D43" s="24"/>
      <c r="E43" s="24"/>
      <c r="F43" s="33" t="s">
        <v>2</v>
      </c>
      <c r="G43" s="64">
        <f>SUM(G42:G42)</f>
        <v>2500</v>
      </c>
      <c r="H43" s="65"/>
      <c r="I43" s="66">
        <f>SUM(I42:I42)</f>
        <v>2500</v>
      </c>
    </row>
    <row r="44" spans="1:9" ht="16.5" x14ac:dyDescent="0.3">
      <c r="B44" s="2"/>
      <c r="C44" s="20"/>
      <c r="D44" s="21"/>
      <c r="E44" s="21"/>
      <c r="F44" s="67"/>
      <c r="G44" s="68"/>
      <c r="H44" s="69"/>
      <c r="I44" s="70"/>
    </row>
    <row r="45" spans="1:9" ht="16.5" x14ac:dyDescent="0.3">
      <c r="B45" s="2"/>
      <c r="C45" s="2"/>
      <c r="D45" s="2"/>
      <c r="E45" s="2"/>
      <c r="F45" s="2"/>
      <c r="G45" s="2"/>
      <c r="H45" s="2"/>
      <c r="I45" s="2"/>
    </row>
    <row r="46" spans="1:9" ht="15.75" x14ac:dyDescent="0.25">
      <c r="A46" s="115" t="s">
        <v>71</v>
      </c>
      <c r="B46" s="115"/>
      <c r="C46" s="115"/>
      <c r="D46" s="115"/>
      <c r="E46" s="115"/>
      <c r="F46" s="115"/>
      <c r="G46" s="115"/>
      <c r="H46" s="115"/>
      <c r="I46" s="115"/>
    </row>
    <row r="47" spans="1:9" ht="16.5" x14ac:dyDescent="0.3">
      <c r="B47" s="17"/>
      <c r="C47" s="17"/>
      <c r="D47" s="17"/>
      <c r="E47" s="17"/>
      <c r="F47" s="17"/>
      <c r="G47" s="17"/>
      <c r="H47" s="17"/>
      <c r="I47" s="17"/>
    </row>
    <row r="48" spans="1:9" ht="16.5" customHeight="1" x14ac:dyDescent="0.3">
      <c r="A48" s="111" t="s">
        <v>18</v>
      </c>
      <c r="B48" s="112"/>
      <c r="C48" s="112"/>
      <c r="D48" s="121" t="s">
        <v>19</v>
      </c>
      <c r="E48" s="121"/>
      <c r="F48" s="121"/>
      <c r="G48" s="121"/>
      <c r="H48" s="121"/>
      <c r="I48" s="122"/>
    </row>
    <row r="49" spans="1:9" ht="16.5" x14ac:dyDescent="0.3">
      <c r="A49" s="113"/>
      <c r="B49" s="114"/>
      <c r="C49" s="114"/>
      <c r="D49" s="4"/>
      <c r="E49" s="5"/>
      <c r="F49" s="5"/>
      <c r="G49" s="5"/>
      <c r="H49" s="5" t="s">
        <v>2</v>
      </c>
      <c r="I49" s="40">
        <f>I51+I75+I80+35000+25000</f>
        <v>606000</v>
      </c>
    </row>
    <row r="50" spans="1:9" ht="51" x14ac:dyDescent="0.25">
      <c r="B50" s="104" t="s">
        <v>8</v>
      </c>
      <c r="C50" s="105"/>
      <c r="D50" s="105"/>
      <c r="E50" s="105"/>
      <c r="F50" s="106"/>
      <c r="G50" s="76" t="s">
        <v>16</v>
      </c>
      <c r="H50" s="123" t="s">
        <v>3</v>
      </c>
      <c r="I50" s="124"/>
    </row>
    <row r="51" spans="1:9" ht="16.5" x14ac:dyDescent="0.25">
      <c r="B51" s="116" t="s">
        <v>52</v>
      </c>
      <c r="C51" s="117"/>
      <c r="D51" s="120" t="s">
        <v>53</v>
      </c>
      <c r="E51" s="120"/>
      <c r="F51" s="120"/>
      <c r="G51" s="120"/>
      <c r="H51" s="120"/>
      <c r="I51" s="10">
        <f>I56+I61+I65+I69+I74</f>
        <v>535000</v>
      </c>
    </row>
    <row r="52" spans="1:9" ht="16.5" x14ac:dyDescent="0.3">
      <c r="B52" s="98" t="s">
        <v>6</v>
      </c>
      <c r="C52" s="99"/>
      <c r="D52" s="9"/>
      <c r="E52" s="9"/>
      <c r="F52" s="9"/>
      <c r="G52" s="9"/>
      <c r="H52" s="9"/>
      <c r="I52" s="23"/>
    </row>
    <row r="53" spans="1:9" ht="37.5" customHeight="1" x14ac:dyDescent="0.25">
      <c r="B53" s="100"/>
      <c r="C53" s="101"/>
      <c r="D53" s="107" t="s">
        <v>54</v>
      </c>
      <c r="E53" s="107"/>
      <c r="F53" s="107"/>
      <c r="G53" s="107"/>
      <c r="H53" s="107"/>
      <c r="I53" s="108"/>
    </row>
    <row r="54" spans="1:9" ht="16.5" x14ac:dyDescent="0.3">
      <c r="B54" s="100"/>
      <c r="C54" s="101"/>
      <c r="D54" s="109" t="s">
        <v>55</v>
      </c>
      <c r="E54" s="110"/>
      <c r="F54" s="60" t="s">
        <v>0</v>
      </c>
      <c r="G54" s="61">
        <v>100000</v>
      </c>
      <c r="H54" s="62" t="s">
        <v>9</v>
      </c>
      <c r="I54" s="63">
        <f>G56-19773.37</f>
        <v>80226.63</v>
      </c>
    </row>
    <row r="55" spans="1:9" ht="16.5" x14ac:dyDescent="0.3">
      <c r="B55" s="100"/>
      <c r="C55" s="101"/>
      <c r="D55" s="31"/>
      <c r="E55" s="31"/>
      <c r="F55" s="60"/>
      <c r="G55" s="61"/>
      <c r="H55" s="62" t="s">
        <v>56</v>
      </c>
      <c r="I55" s="63">
        <v>19773.37</v>
      </c>
    </row>
    <row r="56" spans="1:9" ht="16.5" x14ac:dyDescent="0.3">
      <c r="B56" s="102"/>
      <c r="C56" s="103"/>
      <c r="D56" s="24"/>
      <c r="E56" s="24"/>
      <c r="F56" s="33" t="s">
        <v>2</v>
      </c>
      <c r="G56" s="64">
        <f>SUM(G54:G54)</f>
        <v>100000</v>
      </c>
      <c r="H56" s="65"/>
      <c r="I56" s="66">
        <f>SUM(I54:I55)</f>
        <v>100000</v>
      </c>
    </row>
    <row r="57" spans="1:9" ht="16.5" x14ac:dyDescent="0.3">
      <c r="B57" s="98" t="s">
        <v>34</v>
      </c>
      <c r="C57" s="99"/>
      <c r="D57" s="9"/>
      <c r="E57" s="9"/>
      <c r="F57" s="9"/>
      <c r="G57" s="9"/>
      <c r="H57" s="9"/>
      <c r="I57" s="23"/>
    </row>
    <row r="58" spans="1:9" ht="16.5" x14ac:dyDescent="0.25">
      <c r="B58" s="100"/>
      <c r="C58" s="101"/>
      <c r="D58" s="107" t="s">
        <v>57</v>
      </c>
      <c r="E58" s="107"/>
      <c r="F58" s="107"/>
      <c r="G58" s="107"/>
      <c r="H58" s="107"/>
      <c r="I58" s="108"/>
    </row>
    <row r="59" spans="1:9" ht="16.5" x14ac:dyDescent="0.3">
      <c r="B59" s="100"/>
      <c r="C59" s="101"/>
      <c r="D59" s="109" t="s">
        <v>58</v>
      </c>
      <c r="E59" s="110"/>
      <c r="F59" s="71" t="s">
        <v>0</v>
      </c>
      <c r="G59" s="61">
        <v>344000</v>
      </c>
      <c r="H59" s="62" t="s">
        <v>9</v>
      </c>
      <c r="I59" s="63">
        <v>32000</v>
      </c>
    </row>
    <row r="60" spans="1:9" ht="16.5" x14ac:dyDescent="0.3">
      <c r="B60" s="100"/>
      <c r="C60" s="101"/>
      <c r="D60" s="31"/>
      <c r="E60" s="31"/>
      <c r="F60" s="71" t="s">
        <v>59</v>
      </c>
      <c r="G60" s="61">
        <v>6000</v>
      </c>
      <c r="H60" s="62" t="s">
        <v>14</v>
      </c>
      <c r="I60" s="63">
        <v>318000</v>
      </c>
    </row>
    <row r="61" spans="1:9" ht="16.5" x14ac:dyDescent="0.3">
      <c r="B61" s="102"/>
      <c r="C61" s="103"/>
      <c r="D61" s="24"/>
      <c r="E61" s="24"/>
      <c r="F61" s="33" t="s">
        <v>2</v>
      </c>
      <c r="G61" s="64">
        <f>SUM(G59:G60)</f>
        <v>350000</v>
      </c>
      <c r="H61" s="65"/>
      <c r="I61" s="66">
        <f>SUM(I59:I60)</f>
        <v>350000</v>
      </c>
    </row>
    <row r="62" spans="1:9" ht="16.5" x14ac:dyDescent="0.3">
      <c r="B62" s="98" t="s">
        <v>37</v>
      </c>
      <c r="C62" s="99"/>
      <c r="D62" s="9"/>
      <c r="E62" s="9"/>
      <c r="F62" s="9"/>
      <c r="G62" s="9"/>
      <c r="H62" s="9"/>
      <c r="I62" s="23"/>
    </row>
    <row r="63" spans="1:9" ht="16.5" x14ac:dyDescent="0.25">
      <c r="B63" s="100"/>
      <c r="C63" s="101"/>
      <c r="D63" s="107" t="s">
        <v>61</v>
      </c>
      <c r="E63" s="107"/>
      <c r="F63" s="107"/>
      <c r="G63" s="107"/>
      <c r="H63" s="107"/>
      <c r="I63" s="108"/>
    </row>
    <row r="64" spans="1:9" ht="16.5" x14ac:dyDescent="0.3">
      <c r="B64" s="100"/>
      <c r="C64" s="101"/>
      <c r="D64" s="109" t="s">
        <v>60</v>
      </c>
      <c r="E64" s="110"/>
      <c r="F64" s="71" t="s">
        <v>44</v>
      </c>
      <c r="G64" s="61">
        <v>2000</v>
      </c>
      <c r="H64" s="62" t="s">
        <v>9</v>
      </c>
      <c r="I64" s="63">
        <v>2000</v>
      </c>
    </row>
    <row r="65" spans="2:9" ht="16.5" x14ac:dyDescent="0.3">
      <c r="B65" s="102"/>
      <c r="C65" s="103"/>
      <c r="D65" s="24"/>
      <c r="E65" s="24"/>
      <c r="F65" s="33" t="s">
        <v>2</v>
      </c>
      <c r="G65" s="64">
        <f>SUM(G64:G64)</f>
        <v>2000</v>
      </c>
      <c r="H65" s="65"/>
      <c r="I65" s="66">
        <f>SUM(I64:I64)</f>
        <v>2000</v>
      </c>
    </row>
    <row r="66" spans="2:9" ht="16.5" x14ac:dyDescent="0.3">
      <c r="B66" s="98" t="s">
        <v>41</v>
      </c>
      <c r="C66" s="99"/>
      <c r="D66" s="9"/>
      <c r="E66" s="9"/>
      <c r="F66" s="9"/>
      <c r="G66" s="9"/>
      <c r="H66" s="9"/>
      <c r="I66" s="23"/>
    </row>
    <row r="67" spans="2:9" ht="16.5" x14ac:dyDescent="0.25">
      <c r="B67" s="100"/>
      <c r="C67" s="101"/>
      <c r="D67" s="107" t="s">
        <v>63</v>
      </c>
      <c r="E67" s="107"/>
      <c r="F67" s="107"/>
      <c r="G67" s="107"/>
      <c r="H67" s="107"/>
      <c r="I67" s="108"/>
    </row>
    <row r="68" spans="2:9" ht="16.5" x14ac:dyDescent="0.3">
      <c r="B68" s="100"/>
      <c r="C68" s="101"/>
      <c r="D68" s="109" t="s">
        <v>62</v>
      </c>
      <c r="E68" s="110"/>
      <c r="F68" s="71" t="s">
        <v>44</v>
      </c>
      <c r="G68" s="61">
        <v>2000</v>
      </c>
      <c r="H68" s="62" t="s">
        <v>9</v>
      </c>
      <c r="I68" s="63">
        <v>2000</v>
      </c>
    </row>
    <row r="69" spans="2:9" ht="16.5" x14ac:dyDescent="0.3">
      <c r="B69" s="102"/>
      <c r="C69" s="103"/>
      <c r="D69" s="24"/>
      <c r="E69" s="24"/>
      <c r="F69" s="33" t="s">
        <v>2</v>
      </c>
      <c r="G69" s="64">
        <f>SUM(G68:G68)</f>
        <v>2000</v>
      </c>
      <c r="H69" s="65"/>
      <c r="I69" s="66">
        <f>SUM(I68:I68)</f>
        <v>2000</v>
      </c>
    </row>
    <row r="70" spans="2:9" ht="16.5" x14ac:dyDescent="0.3">
      <c r="B70" s="98" t="s">
        <v>45</v>
      </c>
      <c r="C70" s="99"/>
      <c r="D70" s="9"/>
      <c r="E70" s="9"/>
      <c r="F70" s="9"/>
      <c r="G70" s="9"/>
      <c r="H70" s="9"/>
      <c r="I70" s="23"/>
    </row>
    <row r="71" spans="2:9" ht="16.5" x14ac:dyDescent="0.25">
      <c r="B71" s="100"/>
      <c r="C71" s="101"/>
      <c r="D71" s="107" t="s">
        <v>64</v>
      </c>
      <c r="E71" s="107"/>
      <c r="F71" s="107"/>
      <c r="G71" s="107"/>
      <c r="H71" s="107"/>
      <c r="I71" s="108"/>
    </row>
    <row r="72" spans="2:9" ht="16.5" x14ac:dyDescent="0.3">
      <c r="B72" s="100"/>
      <c r="C72" s="101"/>
      <c r="D72" s="109" t="s">
        <v>65</v>
      </c>
      <c r="E72" s="110"/>
      <c r="F72" s="71" t="s">
        <v>0</v>
      </c>
      <c r="G72" s="61">
        <v>78500</v>
      </c>
      <c r="H72" s="62" t="s">
        <v>9</v>
      </c>
      <c r="I72" s="63">
        <v>81000</v>
      </c>
    </row>
    <row r="73" spans="2:9" ht="16.5" x14ac:dyDescent="0.3">
      <c r="B73" s="100"/>
      <c r="C73" s="101"/>
      <c r="D73" s="31"/>
      <c r="E73" s="31"/>
      <c r="F73" s="71" t="s">
        <v>1</v>
      </c>
      <c r="G73" s="61">
        <v>2500</v>
      </c>
      <c r="H73" s="62"/>
      <c r="I73" s="63"/>
    </row>
    <row r="74" spans="2:9" ht="16.5" x14ac:dyDescent="0.3">
      <c r="B74" s="102"/>
      <c r="C74" s="103"/>
      <c r="D74" s="24"/>
      <c r="E74" s="24"/>
      <c r="F74" s="33" t="s">
        <v>2</v>
      </c>
      <c r="G74" s="64">
        <f>SUM(G72:G73)</f>
        <v>81000</v>
      </c>
      <c r="H74" s="65"/>
      <c r="I74" s="66">
        <f>SUM(I72:I72)</f>
        <v>81000</v>
      </c>
    </row>
    <row r="75" spans="2:9" ht="33.75" customHeight="1" x14ac:dyDescent="0.25">
      <c r="B75" s="116" t="s">
        <v>66</v>
      </c>
      <c r="C75" s="117"/>
      <c r="D75" s="120" t="s">
        <v>67</v>
      </c>
      <c r="E75" s="120"/>
      <c r="F75" s="120"/>
      <c r="G75" s="120"/>
      <c r="H75" s="120"/>
      <c r="I75" s="10">
        <f>I79</f>
        <v>5000</v>
      </c>
    </row>
    <row r="76" spans="2:9" ht="16.5" x14ac:dyDescent="0.3">
      <c r="B76" s="98" t="s">
        <v>6</v>
      </c>
      <c r="C76" s="99"/>
      <c r="D76" s="9"/>
      <c r="E76" s="9"/>
      <c r="F76" s="9"/>
      <c r="G76" s="9"/>
      <c r="H76" s="9"/>
      <c r="I76" s="23"/>
    </row>
    <row r="77" spans="2:9" ht="16.5" x14ac:dyDescent="0.25">
      <c r="B77" s="100"/>
      <c r="C77" s="101"/>
      <c r="D77" s="107" t="s">
        <v>68</v>
      </c>
      <c r="E77" s="107"/>
      <c r="F77" s="107"/>
      <c r="G77" s="107"/>
      <c r="H77" s="107"/>
      <c r="I77" s="108"/>
    </row>
    <row r="78" spans="2:9" ht="16.5" x14ac:dyDescent="0.3">
      <c r="B78" s="100"/>
      <c r="C78" s="101"/>
      <c r="D78" s="109" t="s">
        <v>69</v>
      </c>
      <c r="E78" s="110"/>
      <c r="F78" s="60" t="s">
        <v>70</v>
      </c>
      <c r="G78" s="61">
        <v>5000</v>
      </c>
      <c r="H78" s="62" t="s">
        <v>9</v>
      </c>
      <c r="I78" s="63">
        <f>G79</f>
        <v>5000</v>
      </c>
    </row>
    <row r="79" spans="2:9" ht="16.5" x14ac:dyDescent="0.3">
      <c r="B79" s="102"/>
      <c r="C79" s="103"/>
      <c r="D79" s="24"/>
      <c r="E79" s="24"/>
      <c r="F79" s="33" t="s">
        <v>2</v>
      </c>
      <c r="G79" s="64">
        <f>SUM(G78:G78)</f>
        <v>5000</v>
      </c>
      <c r="H79" s="65"/>
      <c r="I79" s="66">
        <f>SUM(I78:I78)</f>
        <v>5000</v>
      </c>
    </row>
    <row r="80" spans="2:9" ht="16.5" x14ac:dyDescent="0.25">
      <c r="B80" s="116" t="s">
        <v>72</v>
      </c>
      <c r="C80" s="117"/>
      <c r="D80" s="126" t="s">
        <v>73</v>
      </c>
      <c r="E80" s="120"/>
      <c r="F80" s="120"/>
      <c r="G80" s="120"/>
      <c r="H80" s="120"/>
      <c r="I80" s="10">
        <f>I84+I88</f>
        <v>6000</v>
      </c>
    </row>
    <row r="81" spans="1:9" ht="16.5" x14ac:dyDescent="0.3">
      <c r="B81" s="98" t="s">
        <v>6</v>
      </c>
      <c r="C81" s="99"/>
      <c r="D81" s="9"/>
      <c r="E81" s="9"/>
      <c r="F81" s="9"/>
      <c r="G81" s="9"/>
      <c r="H81" s="9"/>
      <c r="I81" s="23"/>
    </row>
    <row r="82" spans="1:9" ht="16.5" customHeight="1" x14ac:dyDescent="0.25">
      <c r="B82" s="100"/>
      <c r="C82" s="101"/>
      <c r="D82" s="107" t="s">
        <v>74</v>
      </c>
      <c r="E82" s="107"/>
      <c r="F82" s="107"/>
      <c r="G82" s="107"/>
      <c r="H82" s="107"/>
      <c r="I82" s="108"/>
    </row>
    <row r="83" spans="1:9" ht="16.5" x14ac:dyDescent="0.3">
      <c r="B83" s="100"/>
      <c r="C83" s="101"/>
      <c r="D83" s="109" t="s">
        <v>75</v>
      </c>
      <c r="E83" s="110"/>
      <c r="F83" s="60" t="s">
        <v>0</v>
      </c>
      <c r="G83" s="61">
        <v>5000</v>
      </c>
      <c r="H83" s="62" t="s">
        <v>9</v>
      </c>
      <c r="I83" s="63">
        <v>5000</v>
      </c>
    </row>
    <row r="84" spans="1:9" ht="21" customHeight="1" x14ac:dyDescent="0.3">
      <c r="B84" s="102"/>
      <c r="C84" s="103"/>
      <c r="D84" s="24"/>
      <c r="E84" s="24"/>
      <c r="F84" s="33" t="s">
        <v>2</v>
      </c>
      <c r="G84" s="64">
        <f>SUM(G83:G83)</f>
        <v>5000</v>
      </c>
      <c r="H84" s="65"/>
      <c r="I84" s="66">
        <f>SUM(I83:I83)</f>
        <v>5000</v>
      </c>
    </row>
    <row r="85" spans="1:9" ht="21" customHeight="1" x14ac:dyDescent="0.3">
      <c r="B85" s="98" t="s">
        <v>34</v>
      </c>
      <c r="C85" s="99"/>
      <c r="D85" s="9"/>
      <c r="E85" s="9"/>
      <c r="F85" s="9"/>
      <c r="G85" s="9"/>
      <c r="H85" s="9"/>
      <c r="I85" s="23"/>
    </row>
    <row r="86" spans="1:9" ht="21" customHeight="1" x14ac:dyDescent="0.25">
      <c r="B86" s="100"/>
      <c r="C86" s="101"/>
      <c r="D86" s="107" t="s">
        <v>76</v>
      </c>
      <c r="E86" s="107"/>
      <c r="F86" s="107"/>
      <c r="G86" s="107"/>
      <c r="H86" s="107"/>
      <c r="I86" s="108"/>
    </row>
    <row r="87" spans="1:9" ht="21" customHeight="1" x14ac:dyDescent="0.3">
      <c r="B87" s="100"/>
      <c r="C87" s="101"/>
      <c r="D87" s="109" t="s">
        <v>77</v>
      </c>
      <c r="E87" s="110"/>
      <c r="F87" s="60" t="s">
        <v>44</v>
      </c>
      <c r="G87" s="61">
        <v>1000</v>
      </c>
      <c r="H87" s="62" t="s">
        <v>9</v>
      </c>
      <c r="I87" s="63">
        <v>1000</v>
      </c>
    </row>
    <row r="88" spans="1:9" ht="21" customHeight="1" x14ac:dyDescent="0.3">
      <c r="B88" s="102"/>
      <c r="C88" s="103"/>
      <c r="D88" s="24"/>
      <c r="E88" s="24"/>
      <c r="F88" s="33" t="s">
        <v>2</v>
      </c>
      <c r="G88" s="64">
        <f>SUM(G87:G87)</f>
        <v>1000</v>
      </c>
      <c r="H88" s="65"/>
      <c r="I88" s="66">
        <f>SUM(I87:I87)</f>
        <v>1000</v>
      </c>
    </row>
    <row r="89" spans="1:9" ht="16.5" x14ac:dyDescent="0.3">
      <c r="B89" s="2"/>
      <c r="C89" s="7"/>
      <c r="D89" s="7"/>
      <c r="E89" s="7"/>
      <c r="F89" s="8"/>
      <c r="G89" s="12"/>
      <c r="H89" s="13"/>
      <c r="I89" s="14"/>
    </row>
    <row r="90" spans="1:9" ht="16.5" customHeight="1" x14ac:dyDescent="0.25">
      <c r="A90" s="115" t="s">
        <v>83</v>
      </c>
      <c r="B90" s="115"/>
      <c r="C90" s="115"/>
      <c r="D90" s="115"/>
      <c r="E90" s="115"/>
      <c r="F90" s="115"/>
      <c r="G90" s="115"/>
      <c r="H90" s="115"/>
      <c r="I90" s="115"/>
    </row>
    <row r="91" spans="1:9" ht="16.5" x14ac:dyDescent="0.3">
      <c r="B91" s="17"/>
      <c r="C91" s="17"/>
      <c r="D91" s="17"/>
      <c r="E91" s="17"/>
      <c r="F91" s="17"/>
      <c r="G91" s="17"/>
      <c r="H91" s="17"/>
      <c r="I91" s="17"/>
    </row>
    <row r="92" spans="1:9" ht="16.5" customHeight="1" x14ac:dyDescent="0.3">
      <c r="A92" s="111" t="s">
        <v>20</v>
      </c>
      <c r="B92" s="112"/>
      <c r="C92" s="112"/>
      <c r="D92" s="121" t="s">
        <v>11</v>
      </c>
      <c r="E92" s="121"/>
      <c r="F92" s="121"/>
      <c r="G92" s="121"/>
      <c r="H92" s="121"/>
      <c r="I92" s="122"/>
    </row>
    <row r="93" spans="1:9" ht="16.5" x14ac:dyDescent="0.3">
      <c r="A93" s="113"/>
      <c r="B93" s="114"/>
      <c r="C93" s="114"/>
      <c r="D93" s="4"/>
      <c r="E93" s="5"/>
      <c r="F93" s="5"/>
      <c r="G93" s="5"/>
      <c r="H93" s="5" t="s">
        <v>2</v>
      </c>
      <c r="I93" s="41">
        <f>I95</f>
        <v>21000</v>
      </c>
    </row>
    <row r="94" spans="1:9" ht="51" x14ac:dyDescent="0.25">
      <c r="B94" s="104" t="s">
        <v>8</v>
      </c>
      <c r="C94" s="105"/>
      <c r="D94" s="105"/>
      <c r="E94" s="105"/>
      <c r="F94" s="106"/>
      <c r="G94" s="77" t="s">
        <v>16</v>
      </c>
      <c r="H94" s="123" t="s">
        <v>3</v>
      </c>
      <c r="I94" s="124"/>
    </row>
    <row r="95" spans="1:9" ht="16.5" x14ac:dyDescent="0.25">
      <c r="B95" s="116" t="s">
        <v>21</v>
      </c>
      <c r="C95" s="117"/>
      <c r="D95" s="120" t="s">
        <v>10</v>
      </c>
      <c r="E95" s="120"/>
      <c r="F95" s="120"/>
      <c r="G95" s="120"/>
      <c r="H95" s="120"/>
      <c r="I95" s="10">
        <f>I99+I103</f>
        <v>21000</v>
      </c>
    </row>
    <row r="96" spans="1:9" ht="16.5" x14ac:dyDescent="0.3">
      <c r="B96" s="98" t="s">
        <v>6</v>
      </c>
      <c r="C96" s="99"/>
      <c r="D96" s="29"/>
      <c r="E96" s="9"/>
      <c r="F96" s="9"/>
      <c r="G96" s="9"/>
      <c r="H96" s="9"/>
      <c r="I96" s="25"/>
    </row>
    <row r="97" spans="1:12" ht="16.5" customHeight="1" x14ac:dyDescent="0.25">
      <c r="B97" s="100"/>
      <c r="C97" s="101"/>
      <c r="D97" s="107" t="s">
        <v>79</v>
      </c>
      <c r="E97" s="107"/>
      <c r="F97" s="107"/>
      <c r="G97" s="107"/>
      <c r="H97" s="107"/>
      <c r="I97" s="108"/>
    </row>
    <row r="98" spans="1:12" ht="16.5" x14ac:dyDescent="0.3">
      <c r="B98" s="100"/>
      <c r="C98" s="101"/>
      <c r="D98" s="109" t="s">
        <v>80</v>
      </c>
      <c r="E98" s="110"/>
      <c r="F98" s="34" t="s">
        <v>44</v>
      </c>
      <c r="G98" s="45">
        <v>1000</v>
      </c>
      <c r="H98" s="46" t="s">
        <v>9</v>
      </c>
      <c r="I98" s="45">
        <v>1000</v>
      </c>
    </row>
    <row r="99" spans="1:12" ht="16.5" x14ac:dyDescent="0.3">
      <c r="B99" s="102"/>
      <c r="C99" s="103"/>
      <c r="D99" s="27"/>
      <c r="E99" s="26"/>
      <c r="F99" s="48" t="s">
        <v>2</v>
      </c>
      <c r="G99" s="49">
        <f>G98</f>
        <v>1000</v>
      </c>
      <c r="H99" s="48"/>
      <c r="I99" s="49">
        <f>I98</f>
        <v>1000</v>
      </c>
    </row>
    <row r="100" spans="1:12" ht="16.5" x14ac:dyDescent="0.3">
      <c r="B100" s="98" t="s">
        <v>34</v>
      </c>
      <c r="C100" s="99"/>
      <c r="D100" s="29"/>
      <c r="E100" s="9"/>
      <c r="F100" s="9"/>
      <c r="G100" s="9"/>
      <c r="H100" s="9"/>
      <c r="I100" s="25"/>
    </row>
    <row r="101" spans="1:12" ht="16.5" x14ac:dyDescent="0.25">
      <c r="B101" s="100"/>
      <c r="C101" s="101"/>
      <c r="D101" s="107" t="s">
        <v>81</v>
      </c>
      <c r="E101" s="107"/>
      <c r="F101" s="107"/>
      <c r="G101" s="107"/>
      <c r="H101" s="107"/>
      <c r="I101" s="108"/>
    </row>
    <row r="102" spans="1:12" ht="16.5" x14ac:dyDescent="0.3">
      <c r="B102" s="100"/>
      <c r="C102" s="101"/>
      <c r="D102" s="109" t="s">
        <v>82</v>
      </c>
      <c r="E102" s="110"/>
      <c r="F102" s="34" t="s">
        <v>44</v>
      </c>
      <c r="G102" s="45">
        <v>20000</v>
      </c>
      <c r="H102" s="46" t="s">
        <v>9</v>
      </c>
      <c r="I102" s="45">
        <v>20000</v>
      </c>
    </row>
    <row r="103" spans="1:12" ht="16.5" x14ac:dyDescent="0.3">
      <c r="B103" s="102"/>
      <c r="C103" s="103"/>
      <c r="D103" s="27"/>
      <c r="E103" s="26"/>
      <c r="F103" s="48" t="s">
        <v>2</v>
      </c>
      <c r="G103" s="49">
        <f>G102</f>
        <v>20000</v>
      </c>
      <c r="H103" s="48"/>
      <c r="I103" s="49">
        <f>I102</f>
        <v>20000</v>
      </c>
    </row>
    <row r="104" spans="1:12" ht="16.5" x14ac:dyDescent="0.3">
      <c r="B104" s="2"/>
      <c r="C104" s="2"/>
      <c r="D104" s="2"/>
      <c r="E104" s="9"/>
      <c r="F104" s="15"/>
      <c r="G104" s="72"/>
      <c r="H104" s="16"/>
      <c r="I104" s="72"/>
    </row>
    <row r="105" spans="1:12" ht="16.5" x14ac:dyDescent="0.25">
      <c r="A105" s="127" t="s">
        <v>7</v>
      </c>
      <c r="B105" s="128"/>
      <c r="C105" s="128"/>
      <c r="D105" s="128"/>
      <c r="E105" s="128"/>
      <c r="F105" s="128"/>
      <c r="G105" s="128"/>
      <c r="H105" s="128"/>
      <c r="I105" s="73">
        <f>I93+I49+I21+I11+35000+25000</f>
        <v>1213500</v>
      </c>
    </row>
    <row r="106" spans="1:12" ht="16.5" x14ac:dyDescent="0.3">
      <c r="B106" s="2"/>
      <c r="C106" s="6"/>
      <c r="D106" s="11"/>
      <c r="E106" s="11"/>
      <c r="F106" s="11"/>
      <c r="G106" s="11"/>
      <c r="H106" s="11"/>
      <c r="I106" s="2"/>
    </row>
    <row r="107" spans="1:12" ht="16.5" x14ac:dyDescent="0.3">
      <c r="B107" s="2"/>
      <c r="C107" s="125" t="s">
        <v>5</v>
      </c>
      <c r="D107" s="125"/>
      <c r="E107" s="125"/>
      <c r="F107" s="125"/>
      <c r="G107" s="125"/>
      <c r="H107" s="125"/>
      <c r="I107" s="125"/>
    </row>
    <row r="108" spans="1:12" ht="37.5" customHeight="1" x14ac:dyDescent="0.25">
      <c r="B108" s="158" t="s">
        <v>26</v>
      </c>
      <c r="C108" s="158"/>
      <c r="D108" s="158"/>
      <c r="E108" s="158"/>
      <c r="F108" s="158"/>
      <c r="G108" s="158"/>
      <c r="H108" s="158"/>
      <c r="I108" s="158"/>
    </row>
    <row r="109" spans="1:12" ht="16.5" thickBot="1" x14ac:dyDescent="0.3">
      <c r="B109" s="85"/>
      <c r="C109" s="85"/>
      <c r="D109" s="85"/>
      <c r="E109" s="85"/>
      <c r="F109" s="85"/>
      <c r="G109" s="85"/>
      <c r="H109" s="85"/>
      <c r="I109" s="85"/>
    </row>
    <row r="110" spans="1:12" ht="19.5" customHeight="1" x14ac:dyDescent="0.25">
      <c r="B110" s="85"/>
      <c r="C110" s="175" t="s">
        <v>22</v>
      </c>
      <c r="D110" s="176"/>
      <c r="E110" s="176"/>
      <c r="F110" s="177"/>
      <c r="G110" s="86">
        <v>15000</v>
      </c>
      <c r="H110" s="85"/>
      <c r="I110" s="85"/>
    </row>
    <row r="111" spans="1:12" ht="15.75" x14ac:dyDescent="0.25">
      <c r="B111" s="85"/>
      <c r="C111" s="166" t="s">
        <v>23</v>
      </c>
      <c r="D111" s="167"/>
      <c r="E111" s="167"/>
      <c r="F111" s="168"/>
      <c r="G111" s="87">
        <f>I55</f>
        <v>19773.37</v>
      </c>
      <c r="H111" s="85"/>
      <c r="I111" s="85"/>
    </row>
    <row r="112" spans="1:12" ht="15.75" x14ac:dyDescent="0.25">
      <c r="B112" s="85"/>
      <c r="C112" s="88" t="s">
        <v>24</v>
      </c>
      <c r="D112" s="89"/>
      <c r="E112" s="90"/>
      <c r="F112" s="91"/>
      <c r="G112" s="87">
        <v>25000</v>
      </c>
      <c r="H112" s="85"/>
      <c r="I112" s="85"/>
      <c r="L112" s="78"/>
    </row>
    <row r="113" spans="2:12" ht="15.75" x14ac:dyDescent="0.25">
      <c r="B113" s="3"/>
      <c r="C113" s="169" t="s">
        <v>15</v>
      </c>
      <c r="D113" s="170"/>
      <c r="E113" s="170"/>
      <c r="F113" s="171"/>
      <c r="G113" s="92">
        <f>25000+70000+318000+175000</f>
        <v>588000</v>
      </c>
      <c r="H113" s="93"/>
      <c r="I113" s="93"/>
      <c r="L113" s="78"/>
    </row>
    <row r="114" spans="2:12" ht="15.75" x14ac:dyDescent="0.25">
      <c r="B114" s="3"/>
      <c r="C114" s="166" t="s">
        <v>13</v>
      </c>
      <c r="D114" s="167"/>
      <c r="E114" s="167"/>
      <c r="F114" s="168"/>
      <c r="G114" s="87">
        <f>35000+25000+20000+I15+I25+I29+I33+I38+I42+I54+I59+I64+I68+I72+I78+I83+I87+I98+I102</f>
        <v>565726.63</v>
      </c>
      <c r="H114" s="93"/>
      <c r="I114" s="93"/>
    </row>
    <row r="115" spans="2:12" ht="17.25" customHeight="1" thickBot="1" x14ac:dyDescent="0.3">
      <c r="B115" s="3"/>
      <c r="C115" s="172" t="s">
        <v>2</v>
      </c>
      <c r="D115" s="173"/>
      <c r="E115" s="173"/>
      <c r="F115" s="174"/>
      <c r="G115" s="94">
        <f>SUM(G110:G114)</f>
        <v>1213500</v>
      </c>
      <c r="H115" s="3"/>
      <c r="I115" s="95"/>
    </row>
    <row r="116" spans="2:12" ht="18.75" customHeight="1" x14ac:dyDescent="0.25">
      <c r="B116" s="3"/>
      <c r="C116" s="96"/>
      <c r="D116" s="96"/>
      <c r="E116" s="96"/>
      <c r="F116" s="96"/>
      <c r="G116" s="97"/>
      <c r="H116" s="3"/>
      <c r="I116" s="3"/>
    </row>
    <row r="117" spans="2:12" ht="18" customHeight="1" x14ac:dyDescent="0.25">
      <c r="B117" s="3"/>
      <c r="C117" s="182" t="s">
        <v>17</v>
      </c>
      <c r="D117" s="182"/>
      <c r="E117" s="182"/>
      <c r="F117" s="182"/>
      <c r="G117" s="182"/>
      <c r="H117" s="182"/>
      <c r="I117" s="182"/>
    </row>
    <row r="118" spans="2:12" ht="39.75" customHeight="1" x14ac:dyDescent="0.25">
      <c r="B118" s="158" t="s">
        <v>84</v>
      </c>
      <c r="C118" s="158"/>
      <c r="D118" s="158"/>
      <c r="E118" s="158"/>
      <c r="F118" s="158"/>
      <c r="G118" s="158"/>
      <c r="H118" s="158"/>
      <c r="I118" s="158"/>
    </row>
    <row r="119" spans="2:12" ht="15.75" x14ac:dyDescent="0.25">
      <c r="B119" s="3"/>
      <c r="C119" s="3"/>
      <c r="D119" s="3"/>
      <c r="E119" s="3"/>
      <c r="F119" s="3"/>
      <c r="G119" s="3"/>
      <c r="H119" s="3"/>
      <c r="I119" s="3"/>
    </row>
    <row r="120" spans="2:12" ht="15.75" x14ac:dyDescent="0.25">
      <c r="B120" s="3"/>
      <c r="C120" s="3"/>
      <c r="D120" s="3"/>
      <c r="E120" s="3"/>
      <c r="F120" s="3"/>
      <c r="G120" s="3"/>
      <c r="H120" s="3"/>
      <c r="I120" s="3"/>
    </row>
    <row r="121" spans="2:12" ht="15.75" customHeight="1" x14ac:dyDescent="0.25">
      <c r="B121" s="3"/>
      <c r="C121" s="3"/>
      <c r="D121" s="3"/>
      <c r="E121" s="3"/>
      <c r="F121" s="3"/>
      <c r="G121" s="183" t="s">
        <v>12</v>
      </c>
      <c r="H121" s="183"/>
      <c r="I121" s="183"/>
    </row>
    <row r="122" spans="2:12" ht="15.75" x14ac:dyDescent="0.25">
      <c r="B122" s="3"/>
      <c r="C122" s="3"/>
      <c r="D122" s="3"/>
      <c r="E122" s="3"/>
      <c r="F122" s="3"/>
      <c r="G122" s="165" t="s">
        <v>25</v>
      </c>
      <c r="H122" s="165"/>
      <c r="I122" s="165"/>
    </row>
    <row r="123" spans="2:12" ht="38.25" customHeight="1" x14ac:dyDescent="0.3">
      <c r="B123" s="2"/>
      <c r="C123" s="2"/>
      <c r="D123" s="2"/>
      <c r="E123" s="2"/>
      <c r="F123" s="2"/>
      <c r="G123" s="160"/>
      <c r="H123" s="160"/>
      <c r="I123" s="160"/>
    </row>
    <row r="124" spans="2:12" ht="16.5" x14ac:dyDescent="0.3">
      <c r="B124" s="2"/>
      <c r="C124" s="2"/>
      <c r="D124" s="2"/>
      <c r="E124" s="2"/>
      <c r="F124" s="2"/>
      <c r="G124" s="2"/>
      <c r="H124" s="2"/>
      <c r="I124" s="2"/>
    </row>
    <row r="125" spans="2:12" ht="16.5" x14ac:dyDescent="0.3">
      <c r="B125" s="2"/>
      <c r="C125" s="2"/>
      <c r="D125" s="2"/>
      <c r="E125" s="2"/>
      <c r="F125" s="2"/>
      <c r="G125" s="2"/>
      <c r="H125" s="2"/>
      <c r="I125" s="2"/>
    </row>
    <row r="126" spans="2:12" ht="16.5" x14ac:dyDescent="0.3">
      <c r="B126" s="3"/>
      <c r="C126" s="2"/>
      <c r="D126" s="2"/>
      <c r="E126" s="2"/>
      <c r="F126" s="2"/>
      <c r="G126" s="2"/>
      <c r="H126" s="2"/>
      <c r="I126" s="2"/>
    </row>
    <row r="127" spans="2:12" ht="16.5" x14ac:dyDescent="0.3">
      <c r="B127" s="3"/>
      <c r="C127" s="2"/>
      <c r="D127" s="2"/>
      <c r="E127" s="2"/>
      <c r="F127" s="2"/>
      <c r="G127" s="2"/>
      <c r="H127" s="2"/>
      <c r="I127" s="2"/>
    </row>
    <row r="128" spans="2:12" ht="16.5" x14ac:dyDescent="0.3">
      <c r="B128" s="3"/>
      <c r="C128" s="2"/>
      <c r="D128" s="2"/>
      <c r="E128" s="2"/>
      <c r="F128" s="2"/>
      <c r="G128" s="2"/>
      <c r="H128" s="2"/>
      <c r="I128" s="2"/>
    </row>
    <row r="129" spans="2:9" ht="16.5" x14ac:dyDescent="0.3">
      <c r="B129" s="3"/>
      <c r="C129" s="2"/>
      <c r="D129" s="2"/>
      <c r="E129" s="2"/>
      <c r="F129" s="2"/>
      <c r="G129" s="2"/>
      <c r="H129" s="2"/>
      <c r="I129" s="2"/>
    </row>
    <row r="130" spans="2:9" ht="16.5" x14ac:dyDescent="0.3">
      <c r="B130" s="3"/>
      <c r="C130" s="2"/>
      <c r="D130" s="2"/>
      <c r="E130" s="2"/>
      <c r="F130" s="2"/>
      <c r="G130" s="2"/>
      <c r="H130" s="2"/>
      <c r="I130" s="2"/>
    </row>
    <row r="131" spans="2:9" ht="15.75" x14ac:dyDescent="0.25">
      <c r="B131" s="165"/>
      <c r="C131" s="165"/>
      <c r="D131" s="165"/>
      <c r="E131" s="165"/>
      <c r="F131" s="165"/>
      <c r="G131" s="165"/>
      <c r="H131" s="165"/>
      <c r="I131" s="165"/>
    </row>
    <row r="132" spans="2:9" ht="16.5" x14ac:dyDescent="0.3">
      <c r="B132" s="3"/>
      <c r="C132" s="2"/>
      <c r="D132" s="2"/>
      <c r="E132" s="2"/>
      <c r="F132" s="2"/>
      <c r="G132" s="2"/>
      <c r="H132" s="2"/>
      <c r="I132" s="2"/>
    </row>
    <row r="133" spans="2:9" ht="16.5" x14ac:dyDescent="0.3">
      <c r="B133" s="3"/>
      <c r="C133" s="2"/>
      <c r="D133" s="2"/>
      <c r="E133" s="2"/>
      <c r="F133" s="2"/>
      <c r="G133" s="2"/>
      <c r="H133" s="2"/>
      <c r="I133" s="2"/>
    </row>
    <row r="134" spans="2:9" ht="16.5" x14ac:dyDescent="0.3">
      <c r="B134" s="3"/>
      <c r="C134" s="2"/>
      <c r="D134" s="2"/>
      <c r="E134" s="2"/>
      <c r="F134" s="2"/>
      <c r="G134" s="2"/>
      <c r="H134" s="2"/>
      <c r="I134" s="2"/>
    </row>
    <row r="135" spans="2:9" ht="16.5" x14ac:dyDescent="0.3">
      <c r="B135" s="3"/>
      <c r="C135" s="2"/>
      <c r="D135" s="2"/>
      <c r="E135" s="2"/>
      <c r="F135" s="2"/>
      <c r="G135" s="2"/>
      <c r="H135" s="2"/>
      <c r="I135" s="2"/>
    </row>
    <row r="136" spans="2:9" ht="16.5" customHeight="1" x14ac:dyDescent="0.3">
      <c r="B136" s="3"/>
      <c r="C136" s="2"/>
      <c r="D136" s="2"/>
      <c r="E136" s="2"/>
      <c r="F136" s="2"/>
      <c r="G136" s="2"/>
      <c r="H136" s="2"/>
      <c r="I136" s="2"/>
    </row>
    <row r="137" spans="2:9" ht="16.5" x14ac:dyDescent="0.3">
      <c r="B137" s="3"/>
      <c r="C137" s="2"/>
      <c r="D137" s="2"/>
      <c r="E137" s="2"/>
      <c r="F137" s="2"/>
      <c r="G137" s="2"/>
      <c r="H137" s="2"/>
      <c r="I137" s="2"/>
    </row>
    <row r="138" spans="2:9" ht="16.5" x14ac:dyDescent="0.3">
      <c r="B138" s="3"/>
      <c r="C138" s="2"/>
      <c r="D138" s="2"/>
      <c r="E138" s="2"/>
      <c r="F138" s="2"/>
      <c r="G138" s="2"/>
      <c r="H138" s="2"/>
      <c r="I138" s="2"/>
    </row>
    <row r="139" spans="2:9" ht="16.5" x14ac:dyDescent="0.3">
      <c r="B139" s="3"/>
      <c r="C139" s="2"/>
      <c r="D139" s="2"/>
      <c r="E139" s="2"/>
      <c r="F139" s="2"/>
      <c r="G139" s="2"/>
      <c r="H139" s="2"/>
      <c r="I139" s="2"/>
    </row>
    <row r="140" spans="2:9" ht="16.5" x14ac:dyDescent="0.3">
      <c r="B140" s="3"/>
      <c r="C140" s="2"/>
      <c r="D140" s="2"/>
      <c r="E140" s="2"/>
      <c r="F140" s="2"/>
      <c r="G140" s="2"/>
      <c r="H140" s="2"/>
      <c r="I140" s="2"/>
    </row>
    <row r="141" spans="2:9" ht="16.5" x14ac:dyDescent="0.3">
      <c r="B141" s="3"/>
      <c r="C141" s="2"/>
      <c r="D141" s="2"/>
      <c r="E141" s="2"/>
      <c r="F141" s="2"/>
      <c r="G141" s="2"/>
      <c r="H141" s="2"/>
      <c r="I141" s="2"/>
    </row>
    <row r="142" spans="2:9" ht="16.5" x14ac:dyDescent="0.3">
      <c r="B142" s="3"/>
      <c r="C142" s="2"/>
      <c r="D142" s="2"/>
      <c r="E142" s="2"/>
      <c r="F142" s="2"/>
      <c r="G142" s="2"/>
      <c r="H142" s="2"/>
      <c r="I142" s="2"/>
    </row>
    <row r="143" spans="2:9" ht="16.5" x14ac:dyDescent="0.3">
      <c r="B143" s="3"/>
      <c r="C143" s="2"/>
      <c r="D143" s="2"/>
      <c r="E143" s="2"/>
      <c r="F143" s="2"/>
      <c r="G143" s="2"/>
      <c r="H143" s="2"/>
      <c r="I143" s="2"/>
    </row>
    <row r="144" spans="2:9" ht="16.5" x14ac:dyDescent="0.3">
      <c r="B144" s="3"/>
      <c r="C144" s="2"/>
      <c r="D144" s="2"/>
      <c r="E144" s="2"/>
      <c r="F144" s="2"/>
      <c r="G144" s="2"/>
      <c r="H144" s="2"/>
      <c r="I144" s="2"/>
    </row>
    <row r="145" spans="2:9" ht="16.5" x14ac:dyDescent="0.3">
      <c r="B145" s="3"/>
      <c r="C145" s="2"/>
      <c r="D145" s="2"/>
      <c r="E145" s="2"/>
      <c r="F145" s="2"/>
      <c r="G145" s="2"/>
      <c r="H145" s="2"/>
      <c r="I145" s="2"/>
    </row>
    <row r="146" spans="2:9" ht="16.5" x14ac:dyDescent="0.3">
      <c r="B146" s="3"/>
      <c r="C146" s="2"/>
      <c r="D146" s="2"/>
      <c r="E146" s="2"/>
      <c r="F146" s="2"/>
      <c r="G146" s="2"/>
      <c r="H146" s="2"/>
      <c r="I146" s="2"/>
    </row>
    <row r="147" spans="2:9" ht="16.5" x14ac:dyDescent="0.3">
      <c r="B147" s="3"/>
      <c r="C147" s="2"/>
      <c r="D147" s="2"/>
      <c r="E147" s="2"/>
      <c r="F147" s="2"/>
      <c r="G147" s="2"/>
      <c r="H147" s="2"/>
      <c r="I147" s="2"/>
    </row>
    <row r="148" spans="2:9" ht="16.5" x14ac:dyDescent="0.3">
      <c r="B148" s="3"/>
      <c r="C148" s="2"/>
      <c r="D148" s="2"/>
      <c r="E148" s="2"/>
      <c r="F148" s="2"/>
      <c r="G148" s="2"/>
      <c r="H148" s="2"/>
      <c r="I148" s="2"/>
    </row>
    <row r="149" spans="2:9" ht="16.5" x14ac:dyDescent="0.3">
      <c r="B149" s="3"/>
      <c r="C149" s="2"/>
      <c r="D149" s="2"/>
      <c r="E149" s="2"/>
      <c r="F149" s="2"/>
      <c r="G149" s="2"/>
      <c r="H149" s="2"/>
      <c r="I149" s="2"/>
    </row>
    <row r="150" spans="2:9" ht="16.5" x14ac:dyDescent="0.3">
      <c r="B150" s="3"/>
      <c r="C150" s="2"/>
      <c r="D150" s="2"/>
      <c r="E150" s="2"/>
      <c r="F150" s="2"/>
      <c r="G150" s="2"/>
      <c r="H150" s="2"/>
      <c r="I150" s="2"/>
    </row>
    <row r="151" spans="2:9" ht="15.75" x14ac:dyDescent="0.25">
      <c r="B151" s="3"/>
      <c r="C151" s="3"/>
      <c r="D151" s="3"/>
      <c r="E151" s="3"/>
      <c r="F151" s="3"/>
      <c r="G151" s="3"/>
      <c r="H151" s="3"/>
      <c r="I151" s="3"/>
    </row>
    <row r="152" spans="2:9" ht="16.5" x14ac:dyDescent="0.3">
      <c r="B152" s="3"/>
      <c r="C152" s="161"/>
      <c r="D152" s="161"/>
      <c r="E152" s="161"/>
      <c r="F152" s="161"/>
      <c r="G152" s="161"/>
      <c r="H152" s="161"/>
      <c r="I152" s="161"/>
    </row>
    <row r="153" spans="2:9" ht="16.5" x14ac:dyDescent="0.3">
      <c r="B153" s="2"/>
      <c r="C153" s="125"/>
      <c r="D153" s="125"/>
      <c r="E153" s="125"/>
      <c r="F153" s="125"/>
      <c r="G153" s="125"/>
      <c r="H153" s="125"/>
      <c r="I153" s="125"/>
    </row>
    <row r="154" spans="2:9" ht="16.5" x14ac:dyDescent="0.3">
      <c r="B154" s="2"/>
      <c r="C154" s="125"/>
      <c r="D154" s="125"/>
      <c r="E154" s="125"/>
      <c r="F154" s="125"/>
      <c r="G154" s="125"/>
      <c r="H154" s="125"/>
      <c r="I154" s="125"/>
    </row>
    <row r="155" spans="2:9" ht="16.5" x14ac:dyDescent="0.3">
      <c r="B155" s="2"/>
      <c r="C155" s="162"/>
      <c r="D155" s="162"/>
      <c r="E155" s="162"/>
      <c r="F155" s="162"/>
      <c r="G155" s="162"/>
      <c r="H155" s="162"/>
      <c r="I155" s="162"/>
    </row>
    <row r="156" spans="2:9" ht="16.5" x14ac:dyDescent="0.3">
      <c r="B156" s="3"/>
      <c r="C156" s="163"/>
      <c r="D156" s="163"/>
      <c r="E156" s="163"/>
      <c r="F156" s="163"/>
      <c r="G156" s="163"/>
      <c r="H156" s="163"/>
      <c r="I156" s="163"/>
    </row>
    <row r="157" spans="2:9" ht="16.5" x14ac:dyDescent="0.3">
      <c r="B157" s="3"/>
      <c r="C157" s="163"/>
      <c r="D157" s="163"/>
      <c r="E157" s="163"/>
      <c r="F157" s="163"/>
      <c r="G157" s="163"/>
      <c r="H157" s="163"/>
      <c r="I157" s="163"/>
    </row>
    <row r="158" spans="2:9" ht="16.5" x14ac:dyDescent="0.3">
      <c r="B158" s="3"/>
      <c r="C158" s="2"/>
      <c r="D158" s="2"/>
      <c r="E158" s="2"/>
      <c r="F158" s="2"/>
      <c r="G158" s="2"/>
      <c r="H158" s="2"/>
      <c r="I158" s="2"/>
    </row>
    <row r="159" spans="2:9" ht="16.5" x14ac:dyDescent="0.3">
      <c r="B159" s="3"/>
      <c r="C159" s="164"/>
      <c r="D159" s="164"/>
      <c r="E159" s="164"/>
      <c r="F159" s="164"/>
      <c r="G159" s="164"/>
      <c r="H159" s="164"/>
      <c r="I159" s="164"/>
    </row>
    <row r="160" spans="2:9" ht="54" customHeight="1" x14ac:dyDescent="0.3">
      <c r="B160" s="3"/>
      <c r="C160" s="159"/>
      <c r="D160" s="159"/>
      <c r="E160" s="159"/>
      <c r="F160" s="159"/>
      <c r="G160" s="159"/>
      <c r="H160" s="159"/>
      <c r="I160" s="2"/>
    </row>
    <row r="161" spans="2:9" ht="39" customHeight="1" x14ac:dyDescent="0.3">
      <c r="B161" s="3"/>
      <c r="C161" s="159"/>
      <c r="D161" s="159"/>
      <c r="E161" s="159"/>
      <c r="F161" s="159"/>
      <c r="G161" s="159"/>
      <c r="H161" s="159"/>
      <c r="I161" s="2"/>
    </row>
    <row r="162" spans="2:9" ht="20.25" customHeight="1" x14ac:dyDescent="0.3">
      <c r="B162" s="3"/>
      <c r="C162" s="159"/>
      <c r="D162" s="159"/>
      <c r="E162" s="159"/>
      <c r="F162" s="159"/>
      <c r="G162" s="159"/>
      <c r="H162" s="159"/>
      <c r="I162" s="2"/>
    </row>
    <row r="163" spans="2:9" ht="16.5" x14ac:dyDescent="0.3">
      <c r="B163" s="3"/>
      <c r="C163" s="159"/>
      <c r="D163" s="159"/>
      <c r="E163" s="159"/>
      <c r="F163" s="159"/>
      <c r="G163" s="159"/>
      <c r="H163" s="159"/>
      <c r="I163" s="2"/>
    </row>
    <row r="164" spans="2:9" ht="16.5" x14ac:dyDescent="0.3">
      <c r="B164" s="3"/>
      <c r="C164" s="159"/>
      <c r="D164" s="159"/>
      <c r="E164" s="159"/>
      <c r="F164" s="159"/>
      <c r="G164" s="159"/>
      <c r="H164" s="159"/>
      <c r="I164" s="2"/>
    </row>
    <row r="165" spans="2:9" ht="16.5" x14ac:dyDescent="0.3">
      <c r="B165" s="3"/>
      <c r="C165" s="159"/>
      <c r="D165" s="159"/>
      <c r="E165" s="159"/>
      <c r="F165" s="159"/>
      <c r="G165" s="159"/>
      <c r="H165" s="159"/>
      <c r="I165" s="2"/>
    </row>
    <row r="166" spans="2:9" ht="16.5" x14ac:dyDescent="0.3">
      <c r="B166" s="3"/>
      <c r="C166" s="159"/>
      <c r="D166" s="159"/>
      <c r="E166" s="159"/>
      <c r="F166" s="159"/>
      <c r="G166" s="159"/>
      <c r="H166" s="159"/>
      <c r="I166" s="2"/>
    </row>
    <row r="167" spans="2:9" ht="16.5" x14ac:dyDescent="0.3">
      <c r="B167" s="3"/>
      <c r="C167" s="159"/>
      <c r="D167" s="159"/>
      <c r="E167" s="159"/>
      <c r="F167" s="159"/>
      <c r="G167" s="159"/>
      <c r="H167" s="159"/>
      <c r="I167" s="2"/>
    </row>
    <row r="168" spans="2:9" ht="16.5" x14ac:dyDescent="0.3">
      <c r="B168" s="3"/>
      <c r="C168" s="159"/>
      <c r="D168" s="159"/>
      <c r="E168" s="159"/>
      <c r="F168" s="159"/>
      <c r="G168" s="159"/>
      <c r="H168" s="159"/>
      <c r="I168" s="2"/>
    </row>
    <row r="169" spans="2:9" ht="16.5" x14ac:dyDescent="0.3">
      <c r="B169" s="3"/>
      <c r="C169" s="2"/>
      <c r="D169" s="2"/>
      <c r="E169" s="2"/>
      <c r="F169" s="2"/>
      <c r="G169" s="2"/>
      <c r="H169" s="2"/>
      <c r="I169" s="2"/>
    </row>
    <row r="170" spans="2:9" ht="16.5" x14ac:dyDescent="0.3">
      <c r="B170" s="3"/>
      <c r="C170" s="163"/>
      <c r="D170" s="163"/>
      <c r="E170" s="163"/>
      <c r="F170" s="163"/>
      <c r="G170" s="163"/>
      <c r="H170" s="163"/>
      <c r="I170" s="163"/>
    </row>
    <row r="171" spans="2:9" ht="16.5" x14ac:dyDescent="0.3">
      <c r="B171" s="3"/>
      <c r="C171" s="179"/>
      <c r="D171" s="179"/>
      <c r="E171" s="179"/>
      <c r="F171" s="179"/>
      <c r="G171" s="179"/>
      <c r="H171" s="179"/>
      <c r="I171" s="179"/>
    </row>
    <row r="172" spans="2:9" ht="16.5" x14ac:dyDescent="0.3">
      <c r="B172" s="3"/>
      <c r="C172" s="179"/>
      <c r="D172" s="179"/>
      <c r="E172" s="179"/>
      <c r="F172" s="179"/>
      <c r="G172" s="179"/>
      <c r="H172" s="179"/>
      <c r="I172" s="179"/>
    </row>
    <row r="173" spans="2:9" ht="16.5" x14ac:dyDescent="0.3">
      <c r="B173" s="3"/>
      <c r="C173" s="179"/>
      <c r="D173" s="179"/>
      <c r="E173" s="179"/>
      <c r="F173" s="179"/>
      <c r="G173" s="179"/>
      <c r="H173" s="179"/>
      <c r="I173" s="179"/>
    </row>
    <row r="174" spans="2:9" ht="16.5" x14ac:dyDescent="0.3">
      <c r="B174" s="3"/>
      <c r="C174" s="179"/>
      <c r="D174" s="179"/>
      <c r="E174" s="179"/>
      <c r="F174" s="179"/>
      <c r="G174" s="179"/>
      <c r="H174" s="179"/>
      <c r="I174" s="179"/>
    </row>
    <row r="175" spans="2:9" ht="37.5" customHeight="1" x14ac:dyDescent="0.3">
      <c r="B175" s="3"/>
      <c r="C175" s="179"/>
      <c r="D175" s="179"/>
      <c r="E175" s="179"/>
      <c r="F175" s="179"/>
      <c r="G175" s="179"/>
      <c r="H175" s="179"/>
      <c r="I175" s="179"/>
    </row>
    <row r="176" spans="2:9" ht="16.5" x14ac:dyDescent="0.25">
      <c r="B176" s="3"/>
      <c r="C176" s="180"/>
      <c r="D176" s="180"/>
      <c r="E176" s="180"/>
      <c r="F176" s="180"/>
      <c r="G176" s="180"/>
      <c r="H176" s="180"/>
      <c r="I176" s="180"/>
    </row>
    <row r="177" spans="2:9" ht="16.5" x14ac:dyDescent="0.25">
      <c r="B177" s="3"/>
      <c r="C177" s="181"/>
      <c r="D177" s="181"/>
      <c r="E177" s="181"/>
      <c r="F177" s="181"/>
      <c r="G177" s="181"/>
      <c r="H177" s="181"/>
      <c r="I177" s="181"/>
    </row>
    <row r="178" spans="2:9" ht="16.5" x14ac:dyDescent="0.25">
      <c r="B178" s="3"/>
      <c r="C178" s="184"/>
      <c r="D178" s="184"/>
      <c r="E178" s="184"/>
      <c r="F178" s="184"/>
      <c r="G178" s="184"/>
      <c r="H178" s="184"/>
      <c r="I178" s="184"/>
    </row>
    <row r="179" spans="2:9" ht="16.5" x14ac:dyDescent="0.25">
      <c r="B179" s="3"/>
      <c r="C179" s="130"/>
      <c r="D179" s="130"/>
      <c r="E179" s="130"/>
      <c r="F179" s="130"/>
      <c r="G179" s="130"/>
      <c r="H179" s="130"/>
      <c r="I179" s="130"/>
    </row>
    <row r="180" spans="2:9" ht="15.75" x14ac:dyDescent="0.25">
      <c r="B180" s="3"/>
      <c r="C180" s="178"/>
      <c r="D180" s="178"/>
      <c r="E180" s="178"/>
      <c r="F180" s="178"/>
      <c r="G180" s="178"/>
      <c r="H180" s="178"/>
      <c r="I180" s="178"/>
    </row>
    <row r="181" spans="2:9" ht="36.75" customHeight="1" x14ac:dyDescent="0.25">
      <c r="B181" s="3"/>
      <c r="C181" s="3"/>
      <c r="D181" s="3"/>
      <c r="E181" s="3"/>
      <c r="F181" s="3"/>
      <c r="G181" s="3"/>
      <c r="H181" s="3"/>
      <c r="I181" s="3"/>
    </row>
    <row r="182" spans="2:9" ht="38.25" customHeight="1" x14ac:dyDescent="0.25">
      <c r="B182" s="3"/>
      <c r="C182" s="3"/>
      <c r="D182" s="3"/>
      <c r="E182" s="3"/>
      <c r="F182" s="3"/>
      <c r="G182" s="3"/>
      <c r="H182" s="3"/>
      <c r="I182" s="3"/>
    </row>
    <row r="183" spans="2:9" ht="37.5" customHeight="1" x14ac:dyDescent="0.25">
      <c r="B183" s="3"/>
      <c r="C183" s="3"/>
      <c r="D183" s="3"/>
      <c r="E183" s="3"/>
      <c r="F183" s="3"/>
      <c r="G183" s="3"/>
      <c r="H183" s="3"/>
      <c r="I183" s="3"/>
    </row>
    <row r="184" spans="2:9" ht="31.5" customHeight="1" x14ac:dyDescent="0.25">
      <c r="B184" s="3"/>
      <c r="C184" s="3"/>
      <c r="D184" s="3"/>
      <c r="E184" s="3"/>
      <c r="F184" s="3"/>
      <c r="G184" s="3"/>
      <c r="H184" s="3"/>
      <c r="I184" s="3"/>
    </row>
    <row r="185" spans="2:9" ht="15.75" x14ac:dyDescent="0.25">
      <c r="B185" s="3"/>
      <c r="C185" s="3"/>
      <c r="D185" s="3"/>
      <c r="E185" s="3"/>
      <c r="F185" s="3"/>
      <c r="G185" s="3"/>
      <c r="H185" s="3"/>
      <c r="I185" s="3"/>
    </row>
    <row r="186" spans="2:9" ht="15.75" x14ac:dyDescent="0.25">
      <c r="B186" s="3"/>
      <c r="C186" s="3"/>
      <c r="D186" s="3"/>
      <c r="E186" s="3"/>
      <c r="F186" s="3"/>
      <c r="G186" s="3"/>
      <c r="H186" s="3"/>
      <c r="I186" s="3"/>
    </row>
    <row r="187" spans="2:9" ht="15.75" x14ac:dyDescent="0.25">
      <c r="B187" s="3"/>
      <c r="C187" s="3"/>
      <c r="D187" s="3"/>
      <c r="E187" s="3"/>
      <c r="F187" s="3"/>
      <c r="G187" s="3"/>
      <c r="H187" s="3"/>
      <c r="I187" s="3"/>
    </row>
    <row r="188" spans="2:9" ht="15.75" x14ac:dyDescent="0.25">
      <c r="B188" s="3"/>
      <c r="C188" s="3"/>
      <c r="D188" s="3"/>
      <c r="E188" s="3"/>
      <c r="F188" s="3"/>
      <c r="G188" s="3"/>
      <c r="H188" s="3"/>
      <c r="I188" s="3"/>
    </row>
    <row r="189" spans="2:9" ht="15.75" x14ac:dyDescent="0.25">
      <c r="B189" s="1"/>
      <c r="C189" s="1"/>
      <c r="D189" s="1"/>
      <c r="E189" s="1"/>
      <c r="F189" s="1"/>
      <c r="G189" s="1"/>
      <c r="H189" s="1"/>
      <c r="I189" s="1"/>
    </row>
  </sheetData>
  <mergeCells count="122">
    <mergeCell ref="C180:I180"/>
    <mergeCell ref="C172:I172"/>
    <mergeCell ref="C173:I173"/>
    <mergeCell ref="C174:I174"/>
    <mergeCell ref="C175:I175"/>
    <mergeCell ref="C176:I176"/>
    <mergeCell ref="C177:I177"/>
    <mergeCell ref="C157:I157"/>
    <mergeCell ref="C117:I117"/>
    <mergeCell ref="G121:I121"/>
    <mergeCell ref="B131:I131"/>
    <mergeCell ref="B118:I118"/>
    <mergeCell ref="C178:I178"/>
    <mergeCell ref="C179:I179"/>
    <mergeCell ref="C165:H165"/>
    <mergeCell ref="C166:H166"/>
    <mergeCell ref="C167:H167"/>
    <mergeCell ref="C168:H168"/>
    <mergeCell ref="C170:I170"/>
    <mergeCell ref="C171:I171"/>
    <mergeCell ref="B108:I108"/>
    <mergeCell ref="C164:H164"/>
    <mergeCell ref="G123:I123"/>
    <mergeCell ref="C152:I152"/>
    <mergeCell ref="C153:I154"/>
    <mergeCell ref="C155:I155"/>
    <mergeCell ref="C156:I156"/>
    <mergeCell ref="C159:I159"/>
    <mergeCell ref="C160:H160"/>
    <mergeCell ref="C161:H161"/>
    <mergeCell ref="C162:H162"/>
    <mergeCell ref="C163:H163"/>
    <mergeCell ref="G122:I122"/>
    <mergeCell ref="C111:F111"/>
    <mergeCell ref="C113:F113"/>
    <mergeCell ref="C114:F114"/>
    <mergeCell ref="C115:F115"/>
    <mergeCell ref="C110:F110"/>
    <mergeCell ref="B75:C75"/>
    <mergeCell ref="D75:H75"/>
    <mergeCell ref="B76:C79"/>
    <mergeCell ref="D77:I77"/>
    <mergeCell ref="A105:H105"/>
    <mergeCell ref="H94:I94"/>
    <mergeCell ref="D95:H95"/>
    <mergeCell ref="B2:E2"/>
    <mergeCell ref="B3:E3"/>
    <mergeCell ref="C6:I6"/>
    <mergeCell ref="C8:I8"/>
    <mergeCell ref="B4:I4"/>
    <mergeCell ref="D23:H23"/>
    <mergeCell ref="D24:I24"/>
    <mergeCell ref="B24:C26"/>
    <mergeCell ref="B23:C23"/>
    <mergeCell ref="D13:H13"/>
    <mergeCell ref="D15:E15"/>
    <mergeCell ref="A9:I9"/>
    <mergeCell ref="C10:I10"/>
    <mergeCell ref="B20:I20"/>
    <mergeCell ref="A19:I19"/>
    <mergeCell ref="D16:E16"/>
    <mergeCell ref="B14:C16"/>
    <mergeCell ref="B80:C80"/>
    <mergeCell ref="B81:C84"/>
    <mergeCell ref="B36:C39"/>
    <mergeCell ref="B70:C74"/>
    <mergeCell ref="D42:E42"/>
    <mergeCell ref="B66:C69"/>
    <mergeCell ref="D78:E78"/>
    <mergeCell ref="C107:I107"/>
    <mergeCell ref="D80:H80"/>
    <mergeCell ref="D82:I82"/>
    <mergeCell ref="D83:E83"/>
    <mergeCell ref="B95:C95"/>
    <mergeCell ref="B57:C61"/>
    <mergeCell ref="D58:I58"/>
    <mergeCell ref="D59:E59"/>
    <mergeCell ref="D86:I86"/>
    <mergeCell ref="D87:E87"/>
    <mergeCell ref="B100:C103"/>
    <mergeCell ref="D101:I101"/>
    <mergeCell ref="D102:E102"/>
    <mergeCell ref="A92:C93"/>
    <mergeCell ref="A90:I90"/>
    <mergeCell ref="D71:I71"/>
    <mergeCell ref="D72:E72"/>
    <mergeCell ref="D28:I28"/>
    <mergeCell ref="D29:E29"/>
    <mergeCell ref="B31:C35"/>
    <mergeCell ref="D32:I32"/>
    <mergeCell ref="D33:E33"/>
    <mergeCell ref="B62:C65"/>
    <mergeCell ref="D63:I63"/>
    <mergeCell ref="D64:E64"/>
    <mergeCell ref="D37:I37"/>
    <mergeCell ref="D38:E38"/>
    <mergeCell ref="B40:C43"/>
    <mergeCell ref="D41:I41"/>
    <mergeCell ref="B96:C99"/>
    <mergeCell ref="B12:F12"/>
    <mergeCell ref="B22:F22"/>
    <mergeCell ref="B94:F94"/>
    <mergeCell ref="B50:F50"/>
    <mergeCell ref="D53:I53"/>
    <mergeCell ref="D54:E54"/>
    <mergeCell ref="A48:C49"/>
    <mergeCell ref="A46:I46"/>
    <mergeCell ref="B13:C13"/>
    <mergeCell ref="H22:I22"/>
    <mergeCell ref="H12:I12"/>
    <mergeCell ref="B85:C88"/>
    <mergeCell ref="D67:I67"/>
    <mergeCell ref="D68:E68"/>
    <mergeCell ref="B51:C51"/>
    <mergeCell ref="D51:H51"/>
    <mergeCell ref="B52:C56"/>
    <mergeCell ref="D98:E98"/>
    <mergeCell ref="D92:I92"/>
    <mergeCell ref="D48:I48"/>
    <mergeCell ref="H50:I50"/>
    <mergeCell ref="D97:I97"/>
    <mergeCell ref="B27:C30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rowBreaks count="2" manualBreakCount="2">
    <brk id="79" max="16383" man="1"/>
    <brk id="1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2025-12-22T12:04:18Z</dcterms:modified>
</cp:coreProperties>
</file>