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filterPrivacy="1"/>
  <xr:revisionPtr revIDLastSave="0" documentId="13_ncr:1_{8CD50CEF-247A-4C25-9499-9A79199F1C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Sheet1!$A$1:$H$290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7" i="1" l="1"/>
  <c r="H87" i="1"/>
  <c r="F87" i="1"/>
  <c r="H172" i="1"/>
  <c r="F172" i="1"/>
  <c r="H25" i="1"/>
  <c r="H81" i="1"/>
  <c r="F81" i="1"/>
  <c r="F94" i="1"/>
  <c r="H94" i="1" s="1"/>
  <c r="H75" i="1"/>
  <c r="HE56" i="1"/>
  <c r="HC56" i="1"/>
  <c r="GW56" i="1"/>
  <c r="GU56" i="1"/>
  <c r="GO56" i="1"/>
  <c r="GM56" i="1"/>
  <c r="GG56" i="1"/>
  <c r="GE56" i="1"/>
  <c r="FY56" i="1"/>
  <c r="FW56" i="1"/>
  <c r="FQ56" i="1"/>
  <c r="FO56" i="1"/>
  <c r="FI56" i="1"/>
  <c r="FG56" i="1"/>
  <c r="FA56" i="1"/>
  <c r="EY56" i="1"/>
  <c r="ES56" i="1"/>
  <c r="EQ56" i="1"/>
  <c r="EK56" i="1"/>
  <c r="EI56" i="1"/>
  <c r="EC56" i="1"/>
  <c r="EA56" i="1"/>
  <c r="DU56" i="1"/>
  <c r="DS56" i="1"/>
  <c r="DM56" i="1"/>
  <c r="DK56" i="1"/>
  <c r="DE56" i="1"/>
  <c r="DC56" i="1"/>
  <c r="CW56" i="1"/>
  <c r="CU56" i="1"/>
  <c r="CO56" i="1"/>
  <c r="CM56" i="1"/>
  <c r="CG56" i="1"/>
  <c r="CE56" i="1"/>
  <c r="BY56" i="1"/>
  <c r="BW56" i="1"/>
  <c r="BQ56" i="1"/>
  <c r="BO56" i="1"/>
  <c r="BI56" i="1"/>
  <c r="BG56" i="1"/>
  <c r="BA56" i="1"/>
  <c r="AY56" i="1"/>
  <c r="AS56" i="1"/>
  <c r="AQ56" i="1"/>
  <c r="AK56" i="1"/>
  <c r="AI56" i="1"/>
  <c r="AC56" i="1"/>
  <c r="AA56" i="1"/>
  <c r="U56" i="1"/>
  <c r="S56" i="1"/>
  <c r="M56" i="1"/>
  <c r="K56" i="1"/>
  <c r="H56" i="1"/>
  <c r="F35" i="1"/>
  <c r="F75" i="1"/>
  <c r="F118" i="1"/>
  <c r="H166" i="1"/>
  <c r="F166" i="1"/>
  <c r="H160" i="1"/>
  <c r="F160" i="1"/>
  <c r="HE180" i="1"/>
  <c r="HE174" i="1" s="1"/>
  <c r="HC180" i="1"/>
  <c r="GW180" i="1"/>
  <c r="GW174" i="1" s="1"/>
  <c r="GU180" i="1"/>
  <c r="GO180" i="1"/>
  <c r="GO174" i="1" s="1"/>
  <c r="GM180" i="1"/>
  <c r="GG180" i="1"/>
  <c r="GG174" i="1" s="1"/>
  <c r="GE180" i="1"/>
  <c r="FY180" i="1"/>
  <c r="FY174" i="1" s="1"/>
  <c r="FW180" i="1"/>
  <c r="FQ180" i="1"/>
  <c r="FQ174" i="1" s="1"/>
  <c r="FO180" i="1"/>
  <c r="FI180" i="1"/>
  <c r="FI174" i="1" s="1"/>
  <c r="FG180" i="1"/>
  <c r="FA180" i="1"/>
  <c r="FA174" i="1" s="1"/>
  <c r="EY180" i="1"/>
  <c r="ES180" i="1"/>
  <c r="ES174" i="1" s="1"/>
  <c r="EQ180" i="1"/>
  <c r="EK180" i="1"/>
  <c r="EK174" i="1" s="1"/>
  <c r="EI180" i="1"/>
  <c r="EC180" i="1"/>
  <c r="EC174" i="1" s="1"/>
  <c r="EA180" i="1"/>
  <c r="DU180" i="1"/>
  <c r="DU174" i="1" s="1"/>
  <c r="DS180" i="1"/>
  <c r="DM180" i="1"/>
  <c r="DM174" i="1" s="1"/>
  <c r="DK180" i="1"/>
  <c r="DE180" i="1"/>
  <c r="DE174" i="1" s="1"/>
  <c r="DC180" i="1"/>
  <c r="CW180" i="1"/>
  <c r="CW174" i="1" s="1"/>
  <c r="CU180" i="1"/>
  <c r="CO180" i="1"/>
  <c r="CO174" i="1" s="1"/>
  <c r="CM180" i="1"/>
  <c r="CG180" i="1"/>
  <c r="CG174" i="1" s="1"/>
  <c r="CE180" i="1"/>
  <c r="BY180" i="1"/>
  <c r="BY174" i="1" s="1"/>
  <c r="BW180" i="1"/>
  <c r="BQ180" i="1"/>
  <c r="BQ174" i="1" s="1"/>
  <c r="BO180" i="1"/>
  <c r="BI180" i="1"/>
  <c r="BI174" i="1" s="1"/>
  <c r="BG180" i="1"/>
  <c r="BA180" i="1"/>
  <c r="BA174" i="1" s="1"/>
  <c r="AY180" i="1"/>
  <c r="AS180" i="1"/>
  <c r="AS174" i="1" s="1"/>
  <c r="AQ180" i="1"/>
  <c r="AK180" i="1"/>
  <c r="AK174" i="1" s="1"/>
  <c r="AI180" i="1"/>
  <c r="AC180" i="1"/>
  <c r="AC174" i="1" s="1"/>
  <c r="AA180" i="1"/>
  <c r="U180" i="1"/>
  <c r="U174" i="1" s="1"/>
  <c r="S180" i="1"/>
  <c r="M180" i="1"/>
  <c r="M174" i="1" s="1"/>
  <c r="K180" i="1"/>
  <c r="H156" i="1"/>
  <c r="F156" i="1"/>
  <c r="F179" i="1"/>
  <c r="H179" i="1"/>
  <c r="H174" i="1" s="1"/>
  <c r="F152" i="1"/>
  <c r="F123" i="1"/>
  <c r="H123" i="1"/>
  <c r="F130" i="1"/>
  <c r="H130" i="1"/>
  <c r="H100" i="1"/>
  <c r="F52" i="1"/>
  <c r="H52" i="1"/>
  <c r="H46" i="1"/>
  <c r="F20" i="1"/>
  <c r="H20" i="1"/>
  <c r="H141" i="1"/>
  <c r="F141" i="1"/>
  <c r="F69" i="1"/>
  <c r="F46" i="1"/>
  <c r="H31" i="1"/>
  <c r="H28" i="1" s="1"/>
  <c r="F31" i="1"/>
  <c r="H41" i="1"/>
  <c r="F41" i="1"/>
  <c r="F25" i="1"/>
  <c r="F216" i="1"/>
  <c r="H216" i="1"/>
  <c r="H206" i="1"/>
  <c r="F206" i="1"/>
  <c r="F210" i="1"/>
  <c r="H193" i="1"/>
  <c r="F198" i="1"/>
  <c r="F191" i="1"/>
  <c r="H191" i="1"/>
  <c r="F100" i="1"/>
  <c r="H186" i="1"/>
  <c r="F226" i="1"/>
  <c r="H224" i="1" s="1"/>
  <c r="H228" i="1" s="1"/>
  <c r="H146" i="1"/>
  <c r="F146" i="1"/>
  <c r="H136" i="1"/>
  <c r="F136" i="1"/>
  <c r="H210" i="1"/>
  <c r="H152" i="1"/>
  <c r="F186" i="1"/>
  <c r="H37" i="1" l="1"/>
  <c r="H200" i="1"/>
  <c r="H16" i="1"/>
  <c r="G238" i="1"/>
  <c r="G239" i="1" s="1"/>
  <c r="H64" i="1"/>
  <c r="H181" i="1"/>
  <c r="H89" i="1"/>
  <c r="H108" i="1"/>
  <c r="H226" i="1"/>
  <c r="H221" i="1" s="1"/>
  <c r="H219" i="1" s="1"/>
  <c r="H14" i="1" l="1"/>
  <c r="H106" i="1"/>
  <c r="H58" i="1"/>
</calcChain>
</file>

<file path=xl/sharedStrings.xml><?xml version="1.0" encoding="utf-8"?>
<sst xmlns="http://schemas.openxmlformats.org/spreadsheetml/2006/main" count="612" uniqueCount="174">
  <si>
    <t>1.</t>
  </si>
  <si>
    <t>Građevine komunalne infrastrukture koje će se graditi radi uređenja neuređenih dijelova građevinskog područja</t>
  </si>
  <si>
    <t>3.</t>
  </si>
  <si>
    <t>Postojeće građevine komunalne infrastrukture koje će se rekonstruirati</t>
  </si>
  <si>
    <t>projekti</t>
  </si>
  <si>
    <t>građenje</t>
  </si>
  <si>
    <t>stručni nadzor</t>
  </si>
  <si>
    <t>UKUPNO</t>
  </si>
  <si>
    <t>IZVOR FINANCIRANJA</t>
  </si>
  <si>
    <t>2.1.</t>
  </si>
  <si>
    <t>NERAZVRSTANE CESTE</t>
  </si>
  <si>
    <t>1.1.</t>
  </si>
  <si>
    <t>1.2.</t>
  </si>
  <si>
    <t>JAVNE ZELENE POVRŠINE</t>
  </si>
  <si>
    <t>Članak 1.</t>
  </si>
  <si>
    <t>a)</t>
  </si>
  <si>
    <t>b)</t>
  </si>
  <si>
    <t>c)</t>
  </si>
  <si>
    <t>d)</t>
  </si>
  <si>
    <t>KOMUNALNI DOPRINOS</t>
  </si>
  <si>
    <t>Članak 4.</t>
  </si>
  <si>
    <t>PROGRAM GRAĐENJA KOMUNALNE INFRASTRUKTURE SVEUKUPNO</t>
  </si>
  <si>
    <t xml:space="preserve">OBRAZLOŽENJE </t>
  </si>
  <si>
    <t>3.1.</t>
  </si>
  <si>
    <t>3.2.</t>
  </si>
  <si>
    <t>3.3.</t>
  </si>
  <si>
    <t>JAVNA RASVJETA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</si>
  <si>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</si>
  <si>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OPIS RADNJE/RADOVA</t>
  </si>
  <si>
    <t>proračun</t>
  </si>
  <si>
    <t>Proširenje javne rasvjete po mjesnim odborima</t>
  </si>
  <si>
    <t>GRAĐEVINE I UREĐAJI JAVNE NAMJENE</t>
  </si>
  <si>
    <t>Izgradnja zgrade gradske tržnice u Lepoglavi</t>
  </si>
  <si>
    <t>komunalni doprinos</t>
  </si>
  <si>
    <t xml:space="preserve">stručni nadzor </t>
  </si>
  <si>
    <t>4.</t>
  </si>
  <si>
    <t>Građevine koje će se graditi izvan građevinskog područja</t>
  </si>
  <si>
    <t>4.1.</t>
  </si>
  <si>
    <t>proračun:</t>
  </si>
  <si>
    <t>SUFINANCIRANJE GRAĐANA</t>
  </si>
  <si>
    <t>PREDSJEDNIK GRADSKOG VIJEĆA</t>
  </si>
  <si>
    <t xml:space="preserve">          Komunalnu infrastrukturu sukladno članku 59. Zakona o komunalnom gospodarstvu čine:</t>
  </si>
  <si>
    <t>PRORAČUN</t>
  </si>
  <si>
    <t>projektna dokumentacija</t>
  </si>
  <si>
    <t>e)</t>
  </si>
  <si>
    <t>f)</t>
  </si>
  <si>
    <t>radovi</t>
  </si>
  <si>
    <t>koordinator II zaštite na radu</t>
  </si>
  <si>
    <t>g)</t>
  </si>
  <si>
    <t xml:space="preserve">Rekonstrukcija postojećeg  igrališta u Bednjici </t>
  </si>
  <si>
    <t>Izgradnja javne rasvjete u Žarovnici (od područne škole prema groblju)</t>
  </si>
  <si>
    <t>3.4.</t>
  </si>
  <si>
    <t xml:space="preserve">GROBLJA </t>
  </si>
  <si>
    <t>3.5.</t>
  </si>
  <si>
    <t>JAVNA PARKIRALIŠTA</t>
  </si>
  <si>
    <t>Parkiralište groblje Kamenica</t>
  </si>
  <si>
    <t>Izgradnja fontane u parku kod zgrade gradske uprave</t>
  </si>
  <si>
    <t>zakup snage EE</t>
  </si>
  <si>
    <t>šumski doprinos</t>
  </si>
  <si>
    <t xml:space="preserve">građenje </t>
  </si>
  <si>
    <t>ŠUMSKI DOPRINOS</t>
  </si>
  <si>
    <t>Parkiralište kod groblja u Lepoglavi</t>
  </si>
  <si>
    <t>projekt</t>
  </si>
  <si>
    <t xml:space="preserve"> projekti </t>
  </si>
  <si>
    <t>Stručni nadzor</t>
  </si>
  <si>
    <t>Izgradnja javne rasvjete u Lepoglavi uz D-35 (od starog mosta do ul. A.Stepinca)</t>
  </si>
  <si>
    <t>2. Građevine komunalne infrastrukture koje će se graditi u uređenim dijelovima građevinskog područja</t>
  </si>
  <si>
    <t>2.2.</t>
  </si>
  <si>
    <t>Izgradnja igrališta Kameničko Podgorje</t>
  </si>
  <si>
    <t>projektiranje</t>
  </si>
  <si>
    <t>Rekonstrukcija NC površinska obrada</t>
  </si>
  <si>
    <t>Izgradnja mosta Gusinjak preko rijeke Bednje u Lepoglavi</t>
  </si>
  <si>
    <t>Izgradnja sportskog igrališta i uređenje parkirališta u Žarovnici</t>
  </si>
  <si>
    <t>Uređenje parka uz zgradu gradske uprave</t>
  </si>
  <si>
    <t>Modernizacija javne rasvjete</t>
  </si>
  <si>
    <t>Obnova spomen križa groblja Lepoglava</t>
  </si>
  <si>
    <t xml:space="preserve">Rekonstrukcija/sanacija memorijalnog groblja Lepoglava </t>
  </si>
  <si>
    <t>K1009 01</t>
  </si>
  <si>
    <t>K1010 07</t>
  </si>
  <si>
    <t>K1010 09</t>
  </si>
  <si>
    <t>K1010 14</t>
  </si>
  <si>
    <t>T1010 15</t>
  </si>
  <si>
    <t>K1011 05</t>
  </si>
  <si>
    <t>K1011 09</t>
  </si>
  <si>
    <t>T1011 01</t>
  </si>
  <si>
    <t>T1012 03</t>
  </si>
  <si>
    <t>K1014 09</t>
  </si>
  <si>
    <t>K1014 10</t>
  </si>
  <si>
    <t>K1014 13</t>
  </si>
  <si>
    <t>K1014 19</t>
  </si>
  <si>
    <t>T1014 04</t>
  </si>
  <si>
    <t>Izgradnja prometnice spoj LC 25200 ulica Budim - LC 25178 ulica A. Stepinca</t>
  </si>
  <si>
    <t>Izgradnja prometnice Mažuranićeva ulica - groblje</t>
  </si>
  <si>
    <t>T1012 02</t>
  </si>
  <si>
    <t>1.3.</t>
  </si>
  <si>
    <t>h)</t>
  </si>
  <si>
    <t>i)</t>
  </si>
  <si>
    <t>j)</t>
  </si>
  <si>
    <t>T1011 02</t>
  </si>
  <si>
    <t>T1024 04</t>
  </si>
  <si>
    <t>K1010 10</t>
  </si>
  <si>
    <t>K1010 03</t>
  </si>
  <si>
    <t>K1010 05</t>
  </si>
  <si>
    <t>K1010 11</t>
  </si>
  <si>
    <t>nadzor</t>
  </si>
  <si>
    <t>Rekonstrukcija nerazvrstanih cesta - prema Programu modernizacije i asfaltiranja nerazvrstanih cesta na području Grada Lepoglave za 2024.g.</t>
  </si>
  <si>
    <t xml:space="preserve">Dionica 1: MO Donja Višnjica-dionica nastavak ceste NC 1-110/1 Cari/Jakopi u dužini 70,00 m);
Dionica 2: MO Purga NC 2-070 Odvojak Dubovečaki u dužini 90,00 m; 
</t>
  </si>
  <si>
    <t xml:space="preserve"> građenje-dionica 2: NC 2-070  </t>
  </si>
  <si>
    <t>K1015 04</t>
  </si>
  <si>
    <t>Rekonstrukcija prometnice raskrižje D-35-BUDIM</t>
  </si>
  <si>
    <t>Rekonstrukcija prometnice u Željeznička pruga (TMT) NC 1-015</t>
  </si>
  <si>
    <t>K1015 05</t>
  </si>
  <si>
    <t>Izgradnja ceste JUG 1-D-35-Čret</t>
  </si>
  <si>
    <t>K1010 06</t>
  </si>
  <si>
    <t>Izgradnja ceste D-35-Trgovački centar</t>
  </si>
  <si>
    <t>Oborinska odvodnja i nogostup u Kameničkom Vrhovcu-faza II</t>
  </si>
  <si>
    <t>Uređenje sa rasvjetom Varaždinska ulica (od Konzuma do D-35)</t>
  </si>
  <si>
    <t>Izgradnja parkirališta kod groblja u Kamenici</t>
  </si>
  <si>
    <t>Izgradnja prometnice Patačićeva ulica-MO Očura</t>
  </si>
  <si>
    <t>K1010 19</t>
  </si>
  <si>
    <t xml:space="preserve"> građenje</t>
  </si>
  <si>
    <t>A1005 13</t>
  </si>
  <si>
    <t>Sanacija nerazvrstanih ceta od štete nastale erozijom tla uzrokovane potresom</t>
  </si>
  <si>
    <t>JAVNE PROMETNE  POVRŠINE NA KOJIMA NIJE DOPUŠTEN PROMET MOTORNIH VOZILA</t>
  </si>
  <si>
    <t>Nogostup Hrvatskih Pavlina</t>
  </si>
  <si>
    <t>PROCJENA TROŠKOVA GRAĐENJA U 2024.</t>
  </si>
  <si>
    <t>Robert Dukarić</t>
  </si>
  <si>
    <t>pomoći</t>
  </si>
  <si>
    <t>Izgradnja javne rasvjete u ulici Gorica</t>
  </si>
  <si>
    <t>K1011 10</t>
  </si>
  <si>
    <t>K1015 07</t>
  </si>
  <si>
    <t>T1010 10</t>
  </si>
  <si>
    <t xml:space="preserve">POMOĆI </t>
  </si>
  <si>
    <t>K1014 12</t>
  </si>
  <si>
    <t>Izgradnja društveno-vatrogasnog doma u Kamenici</t>
  </si>
  <si>
    <t xml:space="preserve">          -nerazvrstane ceste</t>
  </si>
  <si>
    <t xml:space="preserve">         -javne prometne površine na kojima nije dopušten promet motornih vozila</t>
  </si>
  <si>
    <t xml:space="preserve">         -javna parkirališta</t>
  </si>
  <si>
    <t xml:space="preserve">        -javne garaže</t>
  </si>
  <si>
    <t xml:space="preserve">        -javne zelene površine</t>
  </si>
  <si>
    <t xml:space="preserve">        -građevine i uređaji javne namjene</t>
  </si>
  <si>
    <t xml:space="preserve">        -javna rasvjeta</t>
  </si>
  <si>
    <t xml:space="preserve">        -groblja i krematoriji na grobljima</t>
  </si>
  <si>
    <t xml:space="preserve">        -građevine namijenjene obavljanju javnog prijevoza</t>
  </si>
  <si>
    <t xml:space="preserve">        - graditi radi uređenja neuređenih dijelova građevinskog područja</t>
  </si>
  <si>
    <t xml:space="preserve">        - graditi u uređenim dijelovima građevinskog područja</t>
  </si>
  <si>
    <t xml:space="preserve">        - graditi izvan građevinskog područja</t>
  </si>
  <si>
    <t xml:space="preserve">        - rekonstruirati</t>
  </si>
  <si>
    <t>Izgradnja šumske infrastrukture</t>
  </si>
  <si>
    <t>K1010 20</t>
  </si>
  <si>
    <t>Izgradnja sustava protiv buke kod Društvenog doma Ves</t>
  </si>
  <si>
    <t>K1014 22</t>
  </si>
  <si>
    <t>1. izmjene i dopune Programa građenja komunalne infrastrukture za 2024. godinu</t>
  </si>
  <si>
    <t>PRIJEDLOG</t>
  </si>
  <si>
    <t xml:space="preserve">         Gradsko vijeće
         KLASA: 400-03/23-01/2
         URBROJ: 2186-9-02-23-5
         Lepoglava, 29.04.2024. godine
</t>
  </si>
  <si>
    <t>Na temelju odredbe članka 67. stavak 1. Zakona o komunalnom gospodarstvu ("Narodne novine" broj 68/18, 110/18 i 32/20) i članka 22. Statuta Grada Lepoglave ("Službeni vjesnik Varaždinske županije" broj 64/20 i 18/21), Gradsko vijeće Grada Lepoglave na       sjednici održanoj dana       godine, donosi</t>
  </si>
  <si>
    <t xml:space="preserve">Točka 2. mijenja se i glasi: </t>
  </si>
  <si>
    <t>Točka 3. mijenja se i glasi:</t>
  </si>
  <si>
    <t>Prijedloga 1. izmjena i dopuna Programa građenja komunalne infrastrukture na području Grada Lepoglave  za 2024. godinu</t>
  </si>
  <si>
    <t>Člankom 67. Zakona o komunalnom gospodarstvu (Narodne novine broj 68/18, 110/18 i 32/20) propisano je donošenje Programa građenja komunalne infrastrukture za kalendarsku godinu od strane predstavničkog tijela jedinice lokalne samouprave (st. 1).</t>
  </si>
  <si>
    <t>Ove 1. izmjene i dopune Programa građenja komunalne infrastrukture za 2024. godinu stupaju na snagu osmog dana od dana objave u Službenom vjesniku Varaždinske županije.</t>
  </si>
  <si>
    <t>Troškovi se procjenjuju na temelju troškova građenja usporedivih građevina komunalne infrastrukture u godini koja prethodi planskom razdoblju.</t>
  </si>
  <si>
    <t>Ove 1. izmjene i dopune Programa građenja komunalne infrastrukture usklađene su s pozicijama i iznosima sredstava u Proračunu Grada Lepoglave za 2024. godinu te se kao takve predlažu za usvajanje.</t>
  </si>
  <si>
    <t>Troškovi se iskazuju u Programu građenja komunalne infrastrukture odvojeno za svaku građevinu i ukupno, te se iskazuju odvojeno prema izvoru njihova financiranja.</t>
  </si>
  <si>
    <t xml:space="preserve"> projekt</t>
  </si>
  <si>
    <r>
      <rPr>
        <b/>
        <sz val="10"/>
        <color theme="1"/>
        <rFont val="Tahoma"/>
        <family val="2"/>
        <charset val="238"/>
      </rPr>
      <t>REPUBLIKA HRVATSKA</t>
    </r>
    <r>
      <rPr>
        <sz val="10"/>
        <color theme="1"/>
        <rFont val="Tahoma"/>
        <family val="2"/>
        <charset val="238"/>
      </rPr>
      <t xml:space="preserve">
VARAŽDINSKA ŽUPANIJA
</t>
    </r>
    <r>
      <rPr>
        <b/>
        <sz val="10"/>
        <color theme="1"/>
        <rFont val="Tahoma"/>
        <family val="2"/>
        <charset val="238"/>
      </rPr>
      <t>GRAD LEPOGLAVA</t>
    </r>
    <r>
      <rPr>
        <sz val="10"/>
        <color theme="1"/>
        <rFont val="Tahoma"/>
        <family val="2"/>
        <charset val="238"/>
      </rPr>
      <t xml:space="preserve">
Antuna Mihanovića 12
42250 Lepoglava
tel. 042 770 441, fax 042 770 419                 email: lepoglava@lepoglava.hr   </t>
    </r>
  </si>
  <si>
    <t>U Programu građenja komunalne infrastrukture za 2024. godinu ("Službeni vjesnik Varaždinske županije" broj 120/23), u članku 2. točka 1.  mijenja se i glasi:</t>
  </si>
  <si>
    <t>Članak 2.</t>
  </si>
  <si>
    <t xml:space="preserve">Članak 3. </t>
  </si>
  <si>
    <t>U skladu sa sadržajem Programa prikazanim u člancima 1., 2. i 3. troškovi Programa građenja komunalne infrastrukture za 2024. godinu raspoređuju se na sljedeće izvore financiranja:</t>
  </si>
  <si>
    <t>Članak 5.</t>
  </si>
  <si>
    <t>Odredbom članka 45. stavka 1. Zakona o proračunu propisano je da se izmjenama i dopunama proračuna mijenja isključivo plan za tekuću proračunsku godinu, time da stavak 3. istog članka propisuje da se na postupak donošenja izmjena i dopuna proračuna na odgovarajući način primjenjuju odredbe Zakona o proračunu za postupak donošenja proračuna. Obzirom da je pripremljen prijedlog1. izmjena i dopuna Proračuna Grada Lepoglave za 2024. godinu i projekcije za 2025. i 2026. godinu, u skladu sa zakonskim odredbama pripremljen je prijedlog 1. Izmjena i dopuna Programa građenja komunalne infrastrukture za 2024. godinu.</t>
  </si>
  <si>
    <t xml:space="preserve">Prema članku 68. stavak 2. Zakona o komunalnom gospodarstvu,  Programom građenja komunalne infrastrukture  određuju se građevine komunalne infrastrukture koje će se: </t>
  </si>
  <si>
    <t>Ove 1. izmjene i dopune Programa građenja komunalne infrastrukture sadrže procjenu troškova projektiranja, građenja i provedbe stručnog nadzora građenja komunalne infrastrukture s naznakom izvora njihova financiranja.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</si>
</sst>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n_-;\-* #,##0.00\ _k_n_-;_-* &quot;-&quot;??\ _k_n_-;_-@_-"/>
    <numFmt numFmtId="165" formatCode="_-* #,##0.0\ _k_n_-;\-* #,##0.0\ _k_n_-;_-* &quot;-&quot;??\ _k_n_-;_-@_-"/>
    <numFmt numFmtId="166" formatCode="#,##0.00_ ;\-#,##0.00\ 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scheme val="minor"/>
    </font>
    <font>
      <b/>
      <sz val="10"/>
      <name val="Calibri"/>
      <family val="2"/>
      <charset val="238"/>
      <scheme val="minor"/>
    </font>
    <font>
      <sz val="12"/>
      <color rgb="FFFF0000"/>
      <name val="Calibri"/>
      <family val="2"/>
      <scheme val="minor"/>
    </font>
    <font>
      <sz val="10"/>
      <color theme="1"/>
      <name val="Tahoma"/>
      <family val="2"/>
      <charset val="238"/>
    </font>
    <font>
      <b/>
      <sz val="10"/>
      <color theme="1"/>
      <name val="Tahoma"/>
      <family val="2"/>
      <charset val="238"/>
    </font>
    <font>
      <sz val="11"/>
      <color theme="1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4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u/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sz val="11"/>
      <name val="Arial Narrow"/>
      <family val="2"/>
      <charset val="238"/>
    </font>
    <font>
      <b/>
      <sz val="11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0"/>
      <name val="Arial Narrow"/>
      <family val="2"/>
      <charset val="238"/>
    </font>
    <font>
      <b/>
      <u/>
      <sz val="11"/>
      <color rgb="FFFF0000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sz val="9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sz val="14"/>
      <color theme="1"/>
      <name val="Arial Narrow"/>
      <family val="2"/>
      <charset val="238"/>
    </font>
    <font>
      <b/>
      <u/>
      <sz val="14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2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5">
    <xf numFmtId="0" fontId="0" fillId="0" borderId="0" xfId="0"/>
    <xf numFmtId="0" fontId="0" fillId="0" borderId="0" xfId="0" applyAlignment="1">
      <alignment vertical="top"/>
    </xf>
    <xf numFmtId="0" fontId="3" fillId="0" borderId="0" xfId="0" applyFont="1"/>
    <xf numFmtId="0" fontId="4" fillId="0" borderId="0" xfId="0" applyFont="1"/>
    <xf numFmtId="0" fontId="0" fillId="2" borderId="0" xfId="0" applyFill="1"/>
    <xf numFmtId="0" fontId="6" fillId="2" borderId="0" xfId="0" applyFont="1" applyFill="1"/>
    <xf numFmtId="0" fontId="2" fillId="3" borderId="1" xfId="0" applyFont="1" applyFill="1" applyBorder="1" applyAlignment="1">
      <alignment vertical="top"/>
    </xf>
    <xf numFmtId="166" fontId="2" fillId="3" borderId="2" xfId="0" applyNumberFormat="1" applyFont="1" applyFill="1" applyBorder="1" applyAlignment="1">
      <alignment vertical="top"/>
    </xf>
    <xf numFmtId="0" fontId="8" fillId="0" borderId="0" xfId="0" applyFont="1"/>
    <xf numFmtId="0" fontId="4" fillId="0" borderId="0" xfId="0" applyFont="1" applyAlignment="1">
      <alignment vertical="top"/>
    </xf>
    <xf numFmtId="0" fontId="9" fillId="0" borderId="0" xfId="0" applyFont="1"/>
    <xf numFmtId="0" fontId="7" fillId="0" borderId="12" xfId="0" applyFont="1" applyBorder="1" applyAlignment="1">
      <alignment horizontal="right" wrapText="1"/>
    </xf>
    <xf numFmtId="4" fontId="7" fillId="0" borderId="12" xfId="0" applyNumberFormat="1" applyFont="1" applyBorder="1"/>
    <xf numFmtId="0" fontId="11" fillId="0" borderId="12" xfId="0" applyFont="1" applyBorder="1"/>
    <xf numFmtId="4" fontId="11" fillId="0" borderId="12" xfId="0" applyNumberFormat="1" applyFont="1" applyBorder="1"/>
    <xf numFmtId="4" fontId="12" fillId="0" borderId="12" xfId="0" applyNumberFormat="1" applyFont="1" applyBorder="1"/>
    <xf numFmtId="0" fontId="10" fillId="0" borderId="12" xfId="0" applyFont="1" applyBorder="1"/>
    <xf numFmtId="4" fontId="7" fillId="0" borderId="12" xfId="0" applyNumberFormat="1" applyFont="1" applyBorder="1" applyAlignment="1">
      <alignment wrapText="1"/>
    </xf>
    <xf numFmtId="0" fontId="7" fillId="0" borderId="12" xfId="0" applyFont="1" applyBorder="1" applyAlignment="1">
      <alignment wrapText="1"/>
    </xf>
    <xf numFmtId="0" fontId="11" fillId="0" borderId="12" xfId="0" applyFont="1" applyBorder="1" applyAlignment="1">
      <alignment wrapText="1"/>
    </xf>
    <xf numFmtId="4" fontId="11" fillId="0" borderId="12" xfId="0" applyNumberFormat="1" applyFont="1" applyBorder="1" applyAlignment="1">
      <alignment wrapText="1"/>
    </xf>
    <xf numFmtId="0" fontId="13" fillId="3" borderId="0" xfId="0" applyFont="1" applyFill="1"/>
    <xf numFmtId="0" fontId="0" fillId="4" borderId="0" xfId="0" applyFill="1"/>
    <xf numFmtId="0" fontId="8" fillId="4" borderId="0" xfId="0" applyFont="1" applyFill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center" wrapText="1"/>
    </xf>
    <xf numFmtId="0" fontId="20" fillId="2" borderId="5" xfId="0" applyFont="1" applyFill="1" applyBorder="1" applyAlignment="1">
      <alignment vertical="top"/>
    </xf>
    <xf numFmtId="0" fontId="16" fillId="2" borderId="4" xfId="0" applyFont="1" applyFill="1" applyBorder="1"/>
    <xf numFmtId="0" fontId="20" fillId="2" borderId="7" xfId="0" applyFont="1" applyFill="1" applyBorder="1" applyAlignment="1">
      <alignment vertical="top"/>
    </xf>
    <xf numFmtId="0" fontId="16" fillId="2" borderId="7" xfId="0" applyFont="1" applyFill="1" applyBorder="1"/>
    <xf numFmtId="0" fontId="20" fillId="2" borderId="7" xfId="0" applyFont="1" applyFill="1" applyBorder="1" applyAlignment="1">
      <alignment vertical="top" wrapText="1"/>
    </xf>
    <xf numFmtId="0" fontId="21" fillId="2" borderId="7" xfId="0" applyFont="1" applyFill="1" applyBorder="1" applyAlignment="1">
      <alignment vertical="top" wrapText="1"/>
    </xf>
    <xf numFmtId="4" fontId="21" fillId="2" borderId="8" xfId="0" applyNumberFormat="1" applyFont="1" applyFill="1" applyBorder="1" applyAlignment="1">
      <alignment vertical="top" wrapText="1"/>
    </xf>
    <xf numFmtId="0" fontId="16" fillId="2" borderId="6" xfId="0" applyFont="1" applyFill="1" applyBorder="1"/>
    <xf numFmtId="0" fontId="16" fillId="0" borderId="0" xfId="0" applyFont="1" applyAlignment="1">
      <alignment horizontal="center" vertical="top"/>
    </xf>
    <xf numFmtId="0" fontId="22" fillId="0" borderId="3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wrapText="1"/>
    </xf>
    <xf numFmtId="4" fontId="20" fillId="3" borderId="2" xfId="0" applyNumberFormat="1" applyFont="1" applyFill="1" applyBorder="1"/>
    <xf numFmtId="0" fontId="23" fillId="0" borderId="0" xfId="0" applyFont="1" applyAlignment="1">
      <alignment vertical="top"/>
    </xf>
    <xf numFmtId="0" fontId="24" fillId="0" borderId="0" xfId="0" applyFont="1" applyAlignment="1">
      <alignment horizontal="left" vertical="top"/>
    </xf>
    <xf numFmtId="0" fontId="22" fillId="0" borderId="12" xfId="0" applyFont="1" applyBorder="1" applyAlignment="1">
      <alignment wrapText="1"/>
    </xf>
    <xf numFmtId="4" fontId="22" fillId="0" borderId="12" xfId="0" applyNumberFormat="1" applyFont="1" applyBorder="1" applyAlignment="1">
      <alignment wrapText="1"/>
    </xf>
    <xf numFmtId="0" fontId="22" fillId="0" borderId="12" xfId="0" applyFont="1" applyBorder="1" applyAlignment="1">
      <alignment horizontal="right" wrapText="1"/>
    </xf>
    <xf numFmtId="4" fontId="22" fillId="0" borderId="12" xfId="0" applyNumberFormat="1" applyFont="1" applyBorder="1"/>
    <xf numFmtId="0" fontId="25" fillId="0" borderId="0" xfId="0" applyFont="1"/>
    <xf numFmtId="0" fontId="23" fillId="0" borderId="0" xfId="0" applyFont="1"/>
    <xf numFmtId="0" fontId="26" fillId="0" borderId="12" xfId="0" applyFont="1" applyBorder="1" applyAlignment="1">
      <alignment wrapText="1"/>
    </xf>
    <xf numFmtId="4" fontId="26" fillId="0" borderId="12" xfId="0" applyNumberFormat="1" applyFont="1" applyBorder="1" applyAlignment="1">
      <alignment wrapText="1"/>
    </xf>
    <xf numFmtId="4" fontId="26" fillId="0" borderId="12" xfId="0" applyNumberFormat="1" applyFont="1" applyBorder="1"/>
    <xf numFmtId="0" fontId="16" fillId="0" borderId="0" xfId="0" applyFont="1" applyAlignment="1">
      <alignment vertical="top"/>
    </xf>
    <xf numFmtId="0" fontId="27" fillId="0" borderId="0" xfId="0" applyFont="1"/>
    <xf numFmtId="0" fontId="28" fillId="0" borderId="0" xfId="0" applyFont="1"/>
    <xf numFmtId="0" fontId="29" fillId="0" borderId="0" xfId="0" applyFont="1" applyAlignment="1">
      <alignment wrapText="1"/>
    </xf>
    <xf numFmtId="4" fontId="29" fillId="0" borderId="0" xfId="0" applyNumberFormat="1" applyFont="1" applyAlignment="1">
      <alignment wrapText="1"/>
    </xf>
    <xf numFmtId="4" fontId="29" fillId="0" borderId="0" xfId="0" applyNumberFormat="1" applyFont="1"/>
    <xf numFmtId="0" fontId="24" fillId="0" borderId="0" xfId="0" applyFont="1" applyAlignment="1">
      <alignment horizontal="left"/>
    </xf>
    <xf numFmtId="0" fontId="28" fillId="0" borderId="0" xfId="0" applyFont="1" applyAlignment="1">
      <alignment vertical="top"/>
    </xf>
    <xf numFmtId="0" fontId="30" fillId="0" borderId="0" xfId="0" applyFont="1" applyAlignment="1">
      <alignment wrapText="1"/>
    </xf>
    <xf numFmtId="4" fontId="30" fillId="0" borderId="0" xfId="0" applyNumberFormat="1" applyFont="1" applyAlignment="1">
      <alignment wrapText="1"/>
    </xf>
    <xf numFmtId="4" fontId="30" fillId="0" borderId="0" xfId="0" applyNumberFormat="1" applyFont="1"/>
    <xf numFmtId="0" fontId="20" fillId="4" borderId="0" xfId="0" applyFont="1" applyFill="1" applyAlignment="1">
      <alignment vertical="top"/>
    </xf>
    <xf numFmtId="0" fontId="20" fillId="4" borderId="0" xfId="0" applyFont="1" applyFill="1" applyAlignment="1">
      <alignment wrapText="1"/>
    </xf>
    <xf numFmtId="4" fontId="20" fillId="4" borderId="0" xfId="0" applyNumberFormat="1" applyFont="1" applyFill="1"/>
    <xf numFmtId="0" fontId="16" fillId="4" borderId="0" xfId="0" applyFont="1" applyFill="1"/>
    <xf numFmtId="0" fontId="22" fillId="0" borderId="12" xfId="0" applyFont="1" applyBorder="1"/>
    <xf numFmtId="4" fontId="22" fillId="0" borderId="12" xfId="0" applyNumberFormat="1" applyFont="1" applyBorder="1" applyAlignment="1">
      <alignment horizontal="right"/>
    </xf>
    <xf numFmtId="0" fontId="22" fillId="0" borderId="12" xfId="0" applyFont="1" applyBorder="1" applyAlignment="1">
      <alignment horizontal="right"/>
    </xf>
    <xf numFmtId="0" fontId="26" fillId="0" borderId="12" xfId="0" applyFont="1" applyBorder="1"/>
    <xf numFmtId="4" fontId="26" fillId="0" borderId="12" xfId="0" applyNumberFormat="1" applyFont="1" applyBorder="1" applyAlignment="1">
      <alignment horizontal="right"/>
    </xf>
    <xf numFmtId="0" fontId="24" fillId="0" borderId="0" xfId="0" applyFont="1"/>
    <xf numFmtId="0" fontId="23" fillId="0" borderId="0" xfId="0" applyFont="1" applyAlignment="1">
      <alignment wrapText="1"/>
    </xf>
    <xf numFmtId="0" fontId="26" fillId="0" borderId="0" xfId="0" applyFont="1" applyAlignment="1">
      <alignment wrapText="1"/>
    </xf>
    <xf numFmtId="4" fontId="26" fillId="0" borderId="0" xfId="0" applyNumberFormat="1" applyFont="1" applyAlignment="1">
      <alignment wrapText="1"/>
    </xf>
    <xf numFmtId="4" fontId="26" fillId="0" borderId="0" xfId="0" applyNumberFormat="1" applyFont="1"/>
    <xf numFmtId="0" fontId="16" fillId="0" borderId="12" xfId="0" applyFont="1" applyBorder="1"/>
    <xf numFmtId="0" fontId="21" fillId="2" borderId="7" xfId="0" applyFont="1" applyFill="1" applyBorder="1" applyAlignment="1">
      <alignment wrapText="1"/>
    </xf>
    <xf numFmtId="4" fontId="21" fillId="2" borderId="8" xfId="0" applyNumberFormat="1" applyFont="1" applyFill="1" applyBorder="1" applyAlignment="1">
      <alignment horizontal="right" wrapText="1"/>
    </xf>
    <xf numFmtId="0" fontId="22" fillId="0" borderId="9" xfId="0" applyFont="1" applyBorder="1" applyAlignment="1">
      <alignment horizontal="center" vertical="top" wrapText="1"/>
    </xf>
    <xf numFmtId="0" fontId="22" fillId="0" borderId="9" xfId="0" applyFont="1" applyBorder="1" applyAlignment="1">
      <alignment horizontal="center" wrapText="1"/>
    </xf>
    <xf numFmtId="0" fontId="29" fillId="0" borderId="0" xfId="0" applyFont="1"/>
    <xf numFmtId="0" fontId="26" fillId="0" borderId="16" xfId="0" applyFont="1" applyBorder="1"/>
    <xf numFmtId="4" fontId="26" fillId="0" borderId="16" xfId="0" applyNumberFormat="1" applyFont="1" applyBorder="1"/>
    <xf numFmtId="4" fontId="26" fillId="0" borderId="2" xfId="0" applyNumberFormat="1" applyFont="1" applyBorder="1"/>
    <xf numFmtId="0" fontId="20" fillId="0" borderId="0" xfId="0" applyFont="1" applyAlignment="1">
      <alignment vertical="top"/>
    </xf>
    <xf numFmtId="0" fontId="20" fillId="0" borderId="0" xfId="0" applyFont="1" applyAlignment="1">
      <alignment wrapText="1"/>
    </xf>
    <xf numFmtId="166" fontId="20" fillId="0" borderId="0" xfId="0" applyNumberFormat="1" applyFont="1"/>
    <xf numFmtId="0" fontId="24" fillId="0" borderId="0" xfId="0" applyFont="1" applyAlignment="1">
      <alignment horizontal="left" vertical="top" wrapText="1"/>
    </xf>
    <xf numFmtId="164" fontId="22" fillId="0" borderId="12" xfId="1" applyFont="1" applyBorder="1" applyAlignment="1"/>
    <xf numFmtId="4" fontId="22" fillId="0" borderId="12" xfId="1" applyNumberFormat="1" applyFont="1" applyBorder="1"/>
    <xf numFmtId="4" fontId="26" fillId="0" borderId="12" xfId="1" applyNumberFormat="1" applyFont="1" applyBorder="1"/>
    <xf numFmtId="0" fontId="26" fillId="0" borderId="12" xfId="0" applyFont="1" applyBorder="1" applyAlignment="1">
      <alignment horizontal="right"/>
    </xf>
    <xf numFmtId="4" fontId="16" fillId="0" borderId="0" xfId="0" applyNumberFormat="1" applyFont="1"/>
    <xf numFmtId="164" fontId="16" fillId="0" borderId="0" xfId="1" applyFont="1" applyAlignment="1"/>
    <xf numFmtId="165" fontId="16" fillId="0" borderId="0" xfId="1" applyNumberFormat="1" applyFont="1"/>
    <xf numFmtId="0" fontId="23" fillId="5" borderId="0" xfId="0" applyFont="1" applyFill="1" applyAlignment="1">
      <alignment vertical="top"/>
    </xf>
    <xf numFmtId="0" fontId="28" fillId="0" borderId="0" xfId="0" applyFont="1" applyAlignment="1">
      <alignment horizontal="right" vertical="top"/>
    </xf>
    <xf numFmtId="4" fontId="22" fillId="0" borderId="11" xfId="0" applyNumberFormat="1" applyFont="1" applyBorder="1" applyAlignment="1">
      <alignment horizontal="right"/>
    </xf>
    <xf numFmtId="0" fontId="22" fillId="0" borderId="11" xfId="0" applyFont="1" applyBorder="1" applyAlignment="1">
      <alignment horizontal="right"/>
    </xf>
    <xf numFmtId="166" fontId="22" fillId="0" borderId="12" xfId="0" applyNumberFormat="1" applyFont="1" applyBorder="1"/>
    <xf numFmtId="4" fontId="22" fillId="0" borderId="18" xfId="0" applyNumberFormat="1" applyFont="1" applyBorder="1" applyAlignment="1">
      <alignment horizontal="right"/>
    </xf>
    <xf numFmtId="0" fontId="22" fillId="0" borderId="18" xfId="0" applyFont="1" applyBorder="1" applyAlignment="1">
      <alignment horizontal="right" wrapText="1"/>
    </xf>
    <xf numFmtId="0" fontId="22" fillId="0" borderId="18" xfId="0" applyFont="1" applyBorder="1" applyAlignment="1">
      <alignment horizontal="right" vertical="top" wrapText="1"/>
    </xf>
    <xf numFmtId="4" fontId="22" fillId="0" borderId="18" xfId="0" applyNumberFormat="1" applyFont="1" applyBorder="1" applyAlignment="1">
      <alignment horizontal="right" wrapText="1"/>
    </xf>
    <xf numFmtId="0" fontId="23" fillId="0" borderId="18" xfId="0" applyFont="1" applyBorder="1" applyAlignment="1">
      <alignment wrapText="1"/>
    </xf>
    <xf numFmtId="166" fontId="30" fillId="0" borderId="12" xfId="0" applyNumberFormat="1" applyFont="1" applyBorder="1"/>
    <xf numFmtId="0" fontId="26" fillId="0" borderId="19" xfId="0" applyFont="1" applyBorder="1"/>
    <xf numFmtId="4" fontId="26" fillId="0" borderId="18" xfId="0" applyNumberFormat="1" applyFont="1" applyBorder="1" applyAlignment="1">
      <alignment horizontal="right"/>
    </xf>
    <xf numFmtId="0" fontId="23" fillId="0" borderId="18" xfId="0" applyFont="1" applyBorder="1"/>
    <xf numFmtId="0" fontId="32" fillId="0" borderId="0" xfId="0" applyFont="1"/>
    <xf numFmtId="0" fontId="32" fillId="0" borderId="0" xfId="0" applyFont="1" applyAlignment="1">
      <alignment horizontal="right"/>
    </xf>
    <xf numFmtId="166" fontId="23" fillId="0" borderId="0" xfId="0" applyNumberFormat="1" applyFont="1"/>
    <xf numFmtId="4" fontId="22" fillId="0" borderId="12" xfId="0" applyNumberFormat="1" applyFont="1" applyBorder="1" applyAlignment="1">
      <alignment horizontal="left"/>
    </xf>
    <xf numFmtId="0" fontId="23" fillId="4" borderId="0" xfId="0" applyFont="1" applyFill="1" applyAlignment="1">
      <alignment vertical="top"/>
    </xf>
    <xf numFmtId="0" fontId="28" fillId="4" borderId="0" xfId="0" applyFont="1" applyFill="1" applyAlignment="1">
      <alignment vertical="top"/>
    </xf>
    <xf numFmtId="0" fontId="22" fillId="4" borderId="12" xfId="0" applyFont="1" applyFill="1" applyBorder="1" applyAlignment="1">
      <alignment horizontal="left" wrapText="1"/>
    </xf>
    <xf numFmtId="4" fontId="22" fillId="4" borderId="12" xfId="0" applyNumberFormat="1" applyFont="1" applyFill="1" applyBorder="1"/>
    <xf numFmtId="0" fontId="22" fillId="4" borderId="12" xfId="0" applyFont="1" applyFill="1" applyBorder="1" applyAlignment="1">
      <alignment horizontal="right" wrapText="1"/>
    </xf>
    <xf numFmtId="0" fontId="28" fillId="4" borderId="0" xfId="0" applyFont="1" applyFill="1"/>
    <xf numFmtId="0" fontId="22" fillId="4" borderId="12" xfId="0" applyFont="1" applyFill="1" applyBorder="1"/>
    <xf numFmtId="0" fontId="26" fillId="4" borderId="12" xfId="0" applyFont="1" applyFill="1" applyBorder="1"/>
    <xf numFmtId="4" fontId="26" fillId="4" borderId="12" xfId="0" applyNumberFormat="1" applyFont="1" applyFill="1" applyBorder="1"/>
    <xf numFmtId="0" fontId="26" fillId="0" borderId="0" xfId="0" applyFont="1"/>
    <xf numFmtId="4" fontId="24" fillId="0" borderId="0" xfId="0" applyNumberFormat="1" applyFont="1"/>
    <xf numFmtId="0" fontId="26" fillId="0" borderId="12" xfId="0" applyFont="1" applyBorder="1" applyAlignment="1">
      <alignment horizontal="left"/>
    </xf>
    <xf numFmtId="166" fontId="20" fillId="3" borderId="2" xfId="0" applyNumberFormat="1" applyFont="1" applyFill="1" applyBorder="1" applyAlignment="1">
      <alignment vertical="top"/>
    </xf>
    <xf numFmtId="4" fontId="22" fillId="4" borderId="12" xfId="0" applyNumberFormat="1" applyFont="1" applyFill="1" applyBorder="1" applyAlignment="1">
      <alignment horizontal="right"/>
    </xf>
    <xf numFmtId="0" fontId="22" fillId="4" borderId="12" xfId="0" applyFont="1" applyFill="1" applyBorder="1" applyAlignment="1">
      <alignment horizontal="right"/>
    </xf>
    <xf numFmtId="0" fontId="16" fillId="4" borderId="0" xfId="0" applyFont="1" applyFill="1" applyAlignment="1">
      <alignment vertical="top"/>
    </xf>
    <xf numFmtId="0" fontId="23" fillId="4" borderId="0" xfId="0" applyFont="1" applyFill="1"/>
    <xf numFmtId="0" fontId="24" fillId="4" borderId="0" xfId="0" applyFont="1" applyFill="1"/>
    <xf numFmtId="0" fontId="23" fillId="4" borderId="0" xfId="0" applyFont="1" applyFill="1" applyAlignment="1">
      <alignment wrapText="1"/>
    </xf>
    <xf numFmtId="0" fontId="22" fillId="4" borderId="12" xfId="0" applyFont="1" applyFill="1" applyBorder="1" applyAlignment="1">
      <alignment wrapText="1"/>
    </xf>
    <xf numFmtId="4" fontId="22" fillId="4" borderId="12" xfId="0" applyNumberFormat="1" applyFont="1" applyFill="1" applyBorder="1" applyAlignment="1">
      <alignment wrapText="1"/>
    </xf>
    <xf numFmtId="0" fontId="26" fillId="4" borderId="12" xfId="0" applyFont="1" applyFill="1" applyBorder="1" applyAlignment="1">
      <alignment wrapText="1"/>
    </xf>
    <xf numFmtId="4" fontId="26" fillId="4" borderId="12" xfId="0" applyNumberFormat="1" applyFont="1" applyFill="1" applyBorder="1" applyAlignment="1">
      <alignment wrapText="1"/>
    </xf>
    <xf numFmtId="0" fontId="16" fillId="0" borderId="0" xfId="0" applyFont="1" applyAlignment="1">
      <alignment wrapText="1"/>
    </xf>
    <xf numFmtId="4" fontId="24" fillId="0" borderId="0" xfId="1" applyNumberFormat="1" applyFont="1" applyBorder="1"/>
    <xf numFmtId="0" fontId="24" fillId="0" borderId="0" xfId="0" applyFont="1" applyAlignment="1">
      <alignment horizontal="right"/>
    </xf>
    <xf numFmtId="4" fontId="24" fillId="0" borderId="0" xfId="0" applyNumberFormat="1" applyFont="1" applyAlignment="1">
      <alignment horizontal="right"/>
    </xf>
    <xf numFmtId="4" fontId="29" fillId="0" borderId="0" xfId="1" applyNumberFormat="1" applyFont="1" applyBorder="1"/>
    <xf numFmtId="0" fontId="29" fillId="0" borderId="0" xfId="0" applyFont="1" applyAlignment="1">
      <alignment horizontal="right"/>
    </xf>
    <xf numFmtId="4" fontId="29" fillId="0" borderId="0" xfId="0" applyNumberFormat="1" applyFont="1" applyAlignment="1">
      <alignment horizontal="right"/>
    </xf>
    <xf numFmtId="0" fontId="24" fillId="4" borderId="0" xfId="0" applyFont="1" applyFill="1" applyAlignment="1">
      <alignment horizontal="left" vertical="top"/>
    </xf>
    <xf numFmtId="4" fontId="22" fillId="4" borderId="12" xfId="1" applyNumberFormat="1" applyFont="1" applyFill="1" applyBorder="1"/>
    <xf numFmtId="4" fontId="26" fillId="4" borderId="12" xfId="1" applyNumberFormat="1" applyFont="1" applyFill="1" applyBorder="1"/>
    <xf numFmtId="0" fontId="26" fillId="4" borderId="12" xfId="0" applyFont="1" applyFill="1" applyBorder="1" applyAlignment="1">
      <alignment horizontal="right"/>
    </xf>
    <xf numFmtId="4" fontId="26" fillId="4" borderId="12" xfId="0" applyNumberFormat="1" applyFont="1" applyFill="1" applyBorder="1" applyAlignment="1">
      <alignment horizontal="right"/>
    </xf>
    <xf numFmtId="0" fontId="24" fillId="3" borderId="16" xfId="0" applyFont="1" applyFill="1" applyBorder="1" applyAlignment="1">
      <alignment horizontal="left"/>
    </xf>
    <xf numFmtId="4" fontId="24" fillId="3" borderId="2" xfId="0" applyNumberFormat="1" applyFont="1" applyFill="1" applyBorder="1" applyAlignment="1">
      <alignment horizontal="right"/>
    </xf>
    <xf numFmtId="0" fontId="22" fillId="0" borderId="12" xfId="0" applyFont="1" applyBorder="1" applyAlignment="1">
      <alignment horizontal="left" wrapText="1"/>
    </xf>
    <xf numFmtId="0" fontId="23" fillId="0" borderId="0" xfId="0" applyFont="1" applyAlignment="1">
      <alignment horizontal="left"/>
    </xf>
    <xf numFmtId="0" fontId="22" fillId="0" borderId="12" xfId="0" applyFont="1" applyBorder="1" applyAlignment="1">
      <alignment horizontal="left"/>
    </xf>
    <xf numFmtId="4" fontId="20" fillId="0" borderId="0" xfId="0" applyNumberFormat="1" applyFont="1" applyAlignment="1">
      <alignment wrapText="1"/>
    </xf>
    <xf numFmtId="0" fontId="25" fillId="0" borderId="0" xfId="0" applyFont="1" applyAlignment="1">
      <alignment vertical="top"/>
    </xf>
    <xf numFmtId="4" fontId="26" fillId="0" borderId="12" xfId="0" applyNumberFormat="1" applyFont="1" applyBorder="1" applyAlignment="1">
      <alignment horizontal="right" wrapText="1"/>
    </xf>
    <xf numFmtId="0" fontId="21" fillId="0" borderId="0" xfId="0" applyFont="1" applyAlignment="1">
      <alignment vertical="top"/>
    </xf>
    <xf numFmtId="4" fontId="20" fillId="0" borderId="0" xfId="0" applyNumberFormat="1" applyFont="1" applyAlignment="1">
      <alignment horizontal="center" wrapText="1"/>
    </xf>
    <xf numFmtId="4" fontId="22" fillId="0" borderId="12" xfId="0" applyNumberFormat="1" applyFont="1" applyBorder="1" applyAlignment="1">
      <alignment horizontal="right" wrapText="1"/>
    </xf>
    <xf numFmtId="0" fontId="24" fillId="0" borderId="0" xfId="0" applyFont="1" applyAlignment="1">
      <alignment wrapText="1"/>
    </xf>
    <xf numFmtId="0" fontId="20" fillId="0" borderId="0" xfId="0" applyFont="1"/>
    <xf numFmtId="4" fontId="20" fillId="0" borderId="0" xfId="1" applyNumberFormat="1" applyFont="1" applyBorder="1"/>
    <xf numFmtId="0" fontId="20" fillId="0" borderId="0" xfId="0" applyFont="1" applyAlignment="1">
      <alignment horizontal="right"/>
    </xf>
    <xf numFmtId="4" fontId="20" fillId="0" borderId="0" xfId="0" applyNumberFormat="1" applyFont="1" applyAlignment="1">
      <alignment horizontal="right"/>
    </xf>
    <xf numFmtId="0" fontId="29" fillId="0" borderId="0" xfId="0" applyFont="1" applyAlignment="1">
      <alignment vertical="top"/>
    </xf>
    <xf numFmtId="0" fontId="33" fillId="2" borderId="10" xfId="0" applyFont="1" applyFill="1" applyBorder="1" applyAlignment="1">
      <alignment vertical="top"/>
    </xf>
    <xf numFmtId="0" fontId="34" fillId="2" borderId="10" xfId="0" applyFont="1" applyFill="1" applyBorder="1"/>
    <xf numFmtId="0" fontId="33" fillId="2" borderId="10" xfId="0" applyFont="1" applyFill="1" applyBorder="1" applyAlignment="1">
      <alignment vertical="top" wrapText="1"/>
    </xf>
    <xf numFmtId="0" fontId="35" fillId="2" borderId="10" xfId="0" applyFont="1" applyFill="1" applyBorder="1" applyAlignment="1">
      <alignment vertical="top" wrapText="1"/>
    </xf>
    <xf numFmtId="4" fontId="35" fillId="2" borderId="11" xfId="0" applyNumberFormat="1" applyFont="1" applyFill="1" applyBorder="1" applyAlignment="1">
      <alignment vertical="top" wrapText="1"/>
    </xf>
    <xf numFmtId="0" fontId="16" fillId="0" borderId="0" xfId="0" applyFont="1" applyAlignment="1">
      <alignment horizontal="center" wrapText="1"/>
    </xf>
    <xf numFmtId="4" fontId="16" fillId="0" borderId="13" xfId="0" applyNumberFormat="1" applyFont="1" applyBorder="1"/>
    <xf numFmtId="4" fontId="16" fillId="0" borderId="14" xfId="0" applyNumberFormat="1" applyFont="1" applyBorder="1"/>
    <xf numFmtId="0" fontId="16" fillId="0" borderId="15" xfId="0" applyFont="1" applyBorder="1" applyAlignment="1">
      <alignment horizontal="left" vertical="top"/>
    </xf>
    <xf numFmtId="0" fontId="16" fillId="0" borderId="1" xfId="0" applyFont="1" applyBorder="1" applyAlignment="1">
      <alignment vertical="top" wrapText="1"/>
    </xf>
    <xf numFmtId="0" fontId="16" fillId="0" borderId="16" xfId="0" applyFont="1" applyBorder="1" applyAlignment="1">
      <alignment vertical="top" wrapText="1"/>
    </xf>
    <xf numFmtId="0" fontId="16" fillId="0" borderId="2" xfId="0" applyFont="1" applyBorder="1" applyAlignment="1">
      <alignment vertical="top" wrapText="1"/>
    </xf>
    <xf numFmtId="4" fontId="23" fillId="4" borderId="14" xfId="0" applyNumberFormat="1" applyFont="1" applyFill="1" applyBorder="1"/>
    <xf numFmtId="4" fontId="20" fillId="0" borderId="17" xfId="0" applyNumberFormat="1" applyFont="1" applyBorder="1"/>
    <xf numFmtId="0" fontId="16" fillId="2" borderId="0" xfId="0" applyFont="1" applyFill="1"/>
    <xf numFmtId="0" fontId="34" fillId="0" borderId="0" xfId="0" applyFont="1"/>
    <xf numFmtId="0" fontId="16" fillId="0" borderId="33" xfId="0" applyFont="1" applyBorder="1"/>
    <xf numFmtId="0" fontId="16" fillId="3" borderId="16" xfId="0" applyFont="1" applyFill="1" applyBorder="1"/>
    <xf numFmtId="0" fontId="20" fillId="3" borderId="16" xfId="0" applyFont="1" applyFill="1" applyBorder="1" applyAlignment="1">
      <alignment vertical="top"/>
    </xf>
    <xf numFmtId="0" fontId="16" fillId="5" borderId="0" xfId="0" applyFont="1" applyFill="1"/>
    <xf numFmtId="0" fontId="16" fillId="5" borderId="0" xfId="0" applyFont="1" applyFill="1" applyAlignment="1">
      <alignment vertical="top"/>
    </xf>
    <xf numFmtId="0" fontId="20" fillId="6" borderId="5" xfId="0" applyFont="1" applyFill="1" applyBorder="1" applyAlignment="1">
      <alignment vertical="top"/>
    </xf>
    <xf numFmtId="0" fontId="20" fillId="6" borderId="7" xfId="0" applyFont="1" applyFill="1" applyBorder="1" applyAlignment="1">
      <alignment vertical="top"/>
    </xf>
    <xf numFmtId="0" fontId="16" fillId="6" borderId="5" xfId="0" applyFont="1" applyFill="1" applyBorder="1"/>
    <xf numFmtId="0" fontId="16" fillId="6" borderId="7" xfId="0" applyFont="1" applyFill="1" applyBorder="1"/>
    <xf numFmtId="0" fontId="16" fillId="6" borderId="23" xfId="0" applyFont="1" applyFill="1" applyBorder="1"/>
    <xf numFmtId="166" fontId="22" fillId="0" borderId="8" xfId="0" applyNumberFormat="1" applyFont="1" applyBorder="1" applyAlignment="1">
      <alignment horizontal="right"/>
    </xf>
    <xf numFmtId="0" fontId="26" fillId="0" borderId="0" xfId="0" applyFont="1" applyAlignment="1">
      <alignment horizontal="left"/>
    </xf>
    <xf numFmtId="0" fontId="20" fillId="0" borderId="0" xfId="0" applyFont="1" applyAlignment="1">
      <alignment horizontal="center" wrapText="1"/>
    </xf>
    <xf numFmtId="0" fontId="22" fillId="0" borderId="20" xfId="0" applyFont="1" applyBorder="1" applyAlignment="1">
      <alignment vertical="top"/>
    </xf>
    <xf numFmtId="0" fontId="16" fillId="3" borderId="7" xfId="0" applyFont="1" applyFill="1" applyBorder="1"/>
    <xf numFmtId="0" fontId="20" fillId="3" borderId="7" xfId="0" applyFont="1" applyFill="1" applyBorder="1" applyAlignment="1">
      <alignment vertical="top"/>
    </xf>
    <xf numFmtId="4" fontId="20" fillId="3" borderId="8" xfId="0" applyNumberFormat="1" applyFont="1" applyFill="1" applyBorder="1"/>
    <xf numFmtId="0" fontId="26" fillId="0" borderId="5" xfId="0" applyFont="1" applyBorder="1"/>
    <xf numFmtId="4" fontId="26" fillId="0" borderId="5" xfId="0" applyNumberFormat="1" applyFont="1" applyBorder="1"/>
    <xf numFmtId="4" fontId="26" fillId="0" borderId="21" xfId="0" applyNumberFormat="1" applyFont="1" applyBorder="1"/>
    <xf numFmtId="0" fontId="5" fillId="0" borderId="20" xfId="0" applyFont="1" applyBorder="1" applyAlignment="1">
      <alignment horizontal="left" vertical="top"/>
    </xf>
    <xf numFmtId="0" fontId="22" fillId="0" borderId="19" xfId="0" applyFont="1" applyBorder="1"/>
    <xf numFmtId="0" fontId="22" fillId="0" borderId="30" xfId="0" applyFont="1" applyBorder="1" applyAlignment="1">
      <alignment wrapText="1"/>
    </xf>
    <xf numFmtId="164" fontId="22" fillId="0" borderId="12" xfId="1" applyFont="1" applyBorder="1" applyAlignment="1">
      <alignment horizontal="left" vertical="top"/>
    </xf>
    <xf numFmtId="0" fontId="36" fillId="0" borderId="12" xfId="0" applyFont="1" applyBorder="1" applyAlignment="1">
      <alignment horizontal="left" vertical="top"/>
    </xf>
    <xf numFmtId="0" fontId="22" fillId="0" borderId="0" xfId="0" applyFont="1" applyAlignment="1">
      <alignment horizontal="center" vertical="top" wrapText="1"/>
    </xf>
    <xf numFmtId="0" fontId="22" fillId="0" borderId="0" xfId="0" applyFont="1" applyAlignment="1">
      <alignment horizontal="center" wrapText="1"/>
    </xf>
    <xf numFmtId="4" fontId="26" fillId="0" borderId="0" xfId="1" applyNumberFormat="1" applyFont="1" applyBorder="1"/>
    <xf numFmtId="0" fontId="26" fillId="0" borderId="0" xfId="0" applyFont="1" applyAlignment="1">
      <alignment horizontal="right"/>
    </xf>
    <xf numFmtId="4" fontId="26" fillId="0" borderId="0" xfId="0" applyNumberFormat="1" applyFont="1" applyAlignment="1">
      <alignment horizontal="right"/>
    </xf>
    <xf numFmtId="0" fontId="17" fillId="0" borderId="0" xfId="0" applyFont="1" applyAlignment="1">
      <alignment horizontal="left" wrapText="1"/>
    </xf>
    <xf numFmtId="0" fontId="16" fillId="0" borderId="0" xfId="0" applyFont="1" applyAlignment="1">
      <alignment horizontal="left" wrapText="1"/>
    </xf>
    <xf numFmtId="0" fontId="37" fillId="0" borderId="0" xfId="0" applyFont="1" applyAlignment="1">
      <alignment horizontal="center" wrapText="1"/>
    </xf>
    <xf numFmtId="0" fontId="24" fillId="0" borderId="0" xfId="0" applyFont="1" applyAlignment="1">
      <alignment horizontal="center" vertical="top" wrapText="1"/>
    </xf>
    <xf numFmtId="0" fontId="24" fillId="0" borderId="20" xfId="0" applyFont="1" applyBorder="1" applyAlignment="1">
      <alignment horizontal="center" vertical="top" wrapText="1"/>
    </xf>
    <xf numFmtId="4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 wrapText="1"/>
    </xf>
    <xf numFmtId="0" fontId="16" fillId="0" borderId="0" xfId="0" applyFont="1" applyAlignment="1">
      <alignment horizontal="left" vertical="top" wrapText="1"/>
    </xf>
    <xf numFmtId="0" fontId="24" fillId="0" borderId="0" xfId="0" applyFont="1" applyAlignment="1">
      <alignment horizontal="left" vertical="top"/>
    </xf>
    <xf numFmtId="0" fontId="24" fillId="0" borderId="20" xfId="0" applyFont="1" applyBorder="1" applyAlignment="1">
      <alignment horizontal="left" vertical="top"/>
    </xf>
    <xf numFmtId="0" fontId="24" fillId="0" borderId="0" xfId="0" applyFont="1" applyAlignment="1">
      <alignment horizontal="left"/>
    </xf>
    <xf numFmtId="0" fontId="24" fillId="0" borderId="20" xfId="0" applyFont="1" applyBorder="1" applyAlignment="1">
      <alignment horizontal="left"/>
    </xf>
    <xf numFmtId="166" fontId="22" fillId="0" borderId="31" xfId="0" applyNumberFormat="1" applyFont="1" applyBorder="1" applyAlignment="1">
      <alignment horizontal="right"/>
    </xf>
    <xf numFmtId="166" fontId="22" fillId="0" borderId="32" xfId="0" applyNumberFormat="1" applyFont="1" applyBorder="1" applyAlignment="1">
      <alignment horizontal="right"/>
    </xf>
    <xf numFmtId="0" fontId="24" fillId="4" borderId="0" xfId="0" applyFont="1" applyFill="1" applyAlignment="1">
      <alignment horizontal="left" vertical="top"/>
    </xf>
    <xf numFmtId="0" fontId="24" fillId="4" borderId="20" xfId="0" applyFont="1" applyFill="1" applyBorder="1" applyAlignment="1">
      <alignment horizontal="left" vertical="top"/>
    </xf>
    <xf numFmtId="0" fontId="20" fillId="0" borderId="0" xfId="0" applyFont="1" applyAlignment="1">
      <alignment horizontal="left" vertical="top"/>
    </xf>
    <xf numFmtId="0" fontId="20" fillId="0" borderId="20" xfId="0" applyFont="1" applyBorder="1" applyAlignment="1">
      <alignment horizontal="left" vertical="top"/>
    </xf>
    <xf numFmtId="0" fontId="24" fillId="5" borderId="0" xfId="0" applyFont="1" applyFill="1" applyAlignment="1">
      <alignment horizontal="left"/>
    </xf>
    <xf numFmtId="0" fontId="24" fillId="4" borderId="0" xfId="0" applyFont="1" applyFill="1" applyAlignment="1">
      <alignment horizontal="left"/>
    </xf>
    <xf numFmtId="0" fontId="24" fillId="4" borderId="20" xfId="0" applyFont="1" applyFill="1" applyBorder="1" applyAlignment="1">
      <alignment horizontal="left"/>
    </xf>
    <xf numFmtId="0" fontId="20" fillId="3" borderId="16" xfId="0" applyFont="1" applyFill="1" applyBorder="1" applyAlignment="1">
      <alignment vertical="top" wrapText="1"/>
    </xf>
    <xf numFmtId="0" fontId="24" fillId="5" borderId="0" xfId="0" applyFont="1" applyFill="1" applyAlignment="1">
      <alignment horizontal="left" vertical="top" wrapText="1"/>
    </xf>
    <xf numFmtId="0" fontId="22" fillId="0" borderId="9" xfId="0" applyFont="1" applyBorder="1" applyAlignment="1">
      <alignment horizontal="center" vertical="top" wrapText="1"/>
    </xf>
    <xf numFmtId="0" fontId="22" fillId="0" borderId="9" xfId="0" applyFont="1" applyBorder="1" applyAlignment="1">
      <alignment vertical="top"/>
    </xf>
    <xf numFmtId="0" fontId="16" fillId="0" borderId="0" xfId="0" applyFont="1" applyAlignment="1">
      <alignment vertical="top" wrapText="1"/>
    </xf>
    <xf numFmtId="0" fontId="20" fillId="3" borderId="16" xfId="0" applyFont="1" applyFill="1" applyBorder="1" applyAlignment="1">
      <alignment wrapText="1"/>
    </xf>
    <xf numFmtId="4" fontId="22" fillId="0" borderId="29" xfId="0" applyNumberFormat="1" applyFont="1" applyBorder="1" applyAlignment="1">
      <alignment horizontal="right"/>
    </xf>
    <xf numFmtId="4" fontId="22" fillId="0" borderId="30" xfId="0" applyNumberFormat="1" applyFont="1" applyBorder="1" applyAlignment="1">
      <alignment horizontal="right"/>
    </xf>
    <xf numFmtId="0" fontId="22" fillId="0" borderId="29" xfId="0" applyFont="1" applyBorder="1" applyAlignment="1">
      <alignment horizontal="right" wrapText="1"/>
    </xf>
    <xf numFmtId="0" fontId="22" fillId="0" borderId="30" xfId="0" applyFont="1" applyBorder="1" applyAlignment="1">
      <alignment horizontal="right" wrapText="1"/>
    </xf>
    <xf numFmtId="0" fontId="20" fillId="2" borderId="7" xfId="0" applyFont="1" applyFill="1" applyBorder="1" applyAlignment="1">
      <alignment horizontal="left" vertical="top" wrapText="1"/>
    </xf>
    <xf numFmtId="0" fontId="24" fillId="0" borderId="7" xfId="0" applyFont="1" applyBorder="1" applyAlignment="1">
      <alignment horizontal="left" vertical="top" wrapText="1"/>
    </xf>
    <xf numFmtId="0" fontId="19" fillId="0" borderId="0" xfId="0" applyFont="1" applyAlignment="1">
      <alignment horizontal="center" wrapText="1"/>
    </xf>
    <xf numFmtId="0" fontId="0" fillId="0" borderId="0" xfId="0"/>
    <xf numFmtId="0" fontId="22" fillId="0" borderId="29" xfId="0" applyFont="1" applyBorder="1" applyAlignment="1">
      <alignment wrapText="1"/>
    </xf>
    <xf numFmtId="0" fontId="23" fillId="0" borderId="30" xfId="0" applyFont="1" applyBorder="1" applyAlignment="1">
      <alignment wrapText="1"/>
    </xf>
    <xf numFmtId="0" fontId="21" fillId="0" borderId="0" xfId="0" applyFont="1" applyAlignment="1">
      <alignment horizontal="center" wrapText="1"/>
    </xf>
    <xf numFmtId="0" fontId="20" fillId="0" borderId="22" xfId="0" applyFont="1" applyBorder="1" applyAlignment="1">
      <alignment horizontal="left" vertical="top"/>
    </xf>
    <xf numFmtId="0" fontId="20" fillId="0" borderId="23" xfId="0" applyFont="1" applyBorder="1" applyAlignment="1">
      <alignment horizontal="left" vertical="top"/>
    </xf>
    <xf numFmtId="0" fontId="20" fillId="0" borderId="24" xfId="0" applyFont="1" applyBorder="1" applyAlignment="1">
      <alignment horizontal="left" vertical="top"/>
    </xf>
    <xf numFmtId="0" fontId="18" fillId="0" borderId="0" xfId="0" applyFont="1" applyAlignment="1">
      <alignment horizontal="center" wrapText="1"/>
    </xf>
    <xf numFmtId="0" fontId="16" fillId="0" borderId="0" xfId="0" applyFont="1" applyAlignment="1">
      <alignment wrapText="1"/>
    </xf>
    <xf numFmtId="0" fontId="16" fillId="0" borderId="25" xfId="0" applyFont="1" applyBorder="1" applyAlignment="1">
      <alignment horizontal="left" vertical="top"/>
    </xf>
    <xf numFmtId="0" fontId="16" fillId="0" borderId="16" xfId="0" applyFont="1" applyBorder="1" applyAlignment="1">
      <alignment horizontal="left" vertical="top"/>
    </xf>
    <xf numFmtId="0" fontId="16" fillId="0" borderId="2" xfId="0" applyFont="1" applyBorder="1" applyAlignment="1">
      <alignment horizontal="left" vertical="top"/>
    </xf>
    <xf numFmtId="0" fontId="23" fillId="4" borderId="25" xfId="0" applyFont="1" applyFill="1" applyBorder="1" applyAlignment="1">
      <alignment horizontal="left" vertical="top" wrapText="1"/>
    </xf>
    <xf numFmtId="0" fontId="23" fillId="4" borderId="16" xfId="0" applyFont="1" applyFill="1" applyBorder="1" applyAlignment="1">
      <alignment horizontal="left" vertical="top" wrapText="1"/>
    </xf>
    <xf numFmtId="0" fontId="23" fillId="4" borderId="2" xfId="0" applyFont="1" applyFill="1" applyBorder="1" applyAlignment="1">
      <alignment horizontal="left" vertical="top" wrapText="1"/>
    </xf>
    <xf numFmtId="0" fontId="24" fillId="3" borderId="16" xfId="0" applyFont="1" applyFill="1" applyBorder="1" applyAlignment="1">
      <alignment horizontal="left"/>
    </xf>
    <xf numFmtId="0" fontId="24" fillId="0" borderId="0" xfId="0" applyFont="1" applyAlignment="1">
      <alignment horizontal="left" vertical="top" wrapText="1"/>
    </xf>
    <xf numFmtId="0" fontId="16" fillId="0" borderId="26" xfId="0" applyFont="1" applyBorder="1" applyAlignment="1">
      <alignment horizontal="left" vertical="top"/>
    </xf>
    <xf numFmtId="0" fontId="16" fillId="0" borderId="27" xfId="0" applyFont="1" applyBorder="1" applyAlignment="1">
      <alignment horizontal="left" vertical="top"/>
    </xf>
    <xf numFmtId="0" fontId="16" fillId="0" borderId="28" xfId="0" applyFont="1" applyBorder="1" applyAlignment="1">
      <alignment horizontal="left" vertical="top"/>
    </xf>
    <xf numFmtId="0" fontId="22" fillId="0" borderId="3" xfId="0" applyFont="1" applyBorder="1" applyAlignment="1">
      <alignment horizontal="center" vertical="top" wrapText="1"/>
    </xf>
    <xf numFmtId="0" fontId="22" fillId="0" borderId="3" xfId="0" applyFont="1" applyBorder="1" applyAlignment="1">
      <alignment vertical="top"/>
    </xf>
    <xf numFmtId="0" fontId="18" fillId="0" borderId="0" xfId="0" applyFont="1" applyAlignment="1">
      <alignment vertical="top" wrapText="1"/>
    </xf>
    <xf numFmtId="49" fontId="16" fillId="0" borderId="0" xfId="0" applyNumberFormat="1" applyFont="1" applyAlignment="1">
      <alignment horizontal="left" vertical="top" wrapText="1"/>
    </xf>
    <xf numFmtId="0" fontId="16" fillId="0" borderId="0" xfId="0" applyFont="1" applyAlignment="1">
      <alignment horizontal="left" vertical="top" wrapText="1" readingOrder="1"/>
    </xf>
    <xf numFmtId="0" fontId="16" fillId="0" borderId="0" xfId="0" applyFont="1" applyAlignment="1">
      <alignment horizontal="justify" vertical="top" wrapText="1"/>
    </xf>
    <xf numFmtId="0" fontId="24" fillId="4" borderId="5" xfId="0" applyFont="1" applyFill="1" applyBorder="1" applyAlignment="1">
      <alignment horizontal="left"/>
    </xf>
    <xf numFmtId="0" fontId="20" fillId="5" borderId="0" xfId="0" applyFont="1" applyFill="1"/>
    <xf numFmtId="0" fontId="20" fillId="5" borderId="20" xfId="0" applyFont="1" applyFill="1" applyBorder="1"/>
    <xf numFmtId="0" fontId="5" fillId="0" borderId="0" xfId="0" applyFont="1" applyAlignment="1">
      <alignment horizontal="left"/>
    </xf>
    <xf numFmtId="0" fontId="20" fillId="3" borderId="7" xfId="0" applyFont="1" applyFill="1" applyBorder="1" applyAlignment="1">
      <alignment wrapText="1"/>
    </xf>
    <xf numFmtId="0" fontId="2" fillId="3" borderId="16" xfId="0" applyFont="1" applyFill="1" applyBorder="1" applyAlignment="1">
      <alignment vertical="top" wrapText="1"/>
    </xf>
    <xf numFmtId="0" fontId="21" fillId="2" borderId="5" xfId="0" applyFont="1" applyFill="1" applyBorder="1" applyAlignment="1">
      <alignment wrapText="1"/>
    </xf>
    <xf numFmtId="0" fontId="21" fillId="2" borderId="21" xfId="0" applyFont="1" applyFill="1" applyBorder="1" applyAlignment="1">
      <alignment wrapText="1"/>
    </xf>
    <xf numFmtId="0" fontId="5" fillId="0" borderId="0" xfId="0" applyFont="1" applyAlignment="1">
      <alignment horizontal="left" vertical="top"/>
    </xf>
    <xf numFmtId="0" fontId="5" fillId="0" borderId="20" xfId="0" applyFont="1" applyBorder="1" applyAlignment="1">
      <alignment horizontal="left" vertical="top"/>
    </xf>
    <xf numFmtId="0" fontId="14" fillId="0" borderId="0" xfId="0" applyFont="1" applyAlignment="1">
      <alignment horizontal="center" wrapText="1"/>
    </xf>
    <xf numFmtId="0" fontId="20" fillId="0" borderId="0" xfId="0" applyFont="1" applyAlignment="1">
      <alignment horizontal="left"/>
    </xf>
    <xf numFmtId="0" fontId="20" fillId="0" borderId="7" xfId="0" applyFont="1" applyBorder="1" applyAlignment="1">
      <alignment horizontal="left"/>
    </xf>
    <xf numFmtId="0" fontId="24" fillId="0" borderId="5" xfId="0" applyFont="1" applyBorder="1" applyAlignment="1">
      <alignment horizontal="left"/>
    </xf>
    <xf numFmtId="0" fontId="24" fillId="0" borderId="21" xfId="0" applyFont="1" applyBorder="1" applyAlignment="1">
      <alignment horizontal="left"/>
    </xf>
    <xf numFmtId="0" fontId="21" fillId="2" borderId="5" xfId="0" applyFont="1" applyFill="1" applyBorder="1" applyAlignment="1">
      <alignment vertical="top" wrapText="1"/>
    </xf>
    <xf numFmtId="0" fontId="21" fillId="2" borderId="21" xfId="0" applyFont="1" applyFill="1" applyBorder="1" applyAlignment="1">
      <alignment vertical="top" wrapText="1"/>
    </xf>
    <xf numFmtId="0" fontId="31" fillId="0" borderId="4" xfId="0" applyFont="1" applyBorder="1" applyAlignment="1">
      <alignment horizontal="center" vertical="top" wrapText="1"/>
    </xf>
    <xf numFmtId="0" fontId="31" fillId="0" borderId="5" xfId="0" applyFont="1" applyBorder="1" applyAlignment="1">
      <alignment horizontal="center" vertical="top" wrapText="1"/>
    </xf>
    <xf numFmtId="0" fontId="31" fillId="0" borderId="33" xfId="0" applyFont="1" applyBorder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  <xf numFmtId="0" fontId="31" fillId="0" borderId="6" xfId="0" applyFont="1" applyBorder="1" applyAlignment="1">
      <alignment horizontal="center" vertical="top" wrapText="1"/>
    </xf>
    <xf numFmtId="0" fontId="31" fillId="0" borderId="7" xfId="0" applyFont="1" applyBorder="1" applyAlignment="1">
      <alignment horizontal="center" vertical="top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</xdr:colOff>
      <xdr:row>0</xdr:row>
      <xdr:rowOff>352425</xdr:rowOff>
    </xdr:from>
    <xdr:to>
      <xdr:col>3</xdr:col>
      <xdr:colOff>123825</xdr:colOff>
      <xdr:row>1</xdr:row>
      <xdr:rowOff>266700</xdr:rowOff>
    </xdr:to>
    <xdr:pic>
      <xdr:nvPicPr>
        <xdr:cNvPr id="1025" name="Slika 1">
          <a:extLst>
            <a:ext uri="{FF2B5EF4-FFF2-40B4-BE49-F238E27FC236}">
              <a16:creationId xmlns:a16="http://schemas.microsoft.com/office/drawing/2014/main" id="{DF4A0BD2-0D83-854A-8940-7D4D49269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0" y="352425"/>
          <a:ext cx="7048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E320"/>
  <sheetViews>
    <sheetView tabSelected="1" view="pageBreakPreview" topLeftCell="A55" zoomScaleNormal="100" zoomScaleSheetLayoutView="100" zoomScalePageLayoutView="85" workbookViewId="0">
      <selection activeCell="I46" sqref="I1:HJ1048576"/>
    </sheetView>
  </sheetViews>
  <sheetFormatPr defaultRowHeight="15" x14ac:dyDescent="0.25"/>
  <cols>
    <col min="1" max="1" width="3.5703125" customWidth="1"/>
    <col min="3" max="3" width="8.85546875" customWidth="1"/>
    <col min="4" max="4" width="14.7109375" customWidth="1"/>
    <col min="5" max="5" width="16.42578125" customWidth="1"/>
    <col min="6" max="6" width="14.42578125" customWidth="1"/>
    <col min="7" max="8" width="17.140625" customWidth="1"/>
    <col min="9" max="218" width="0" hidden="1" customWidth="1"/>
  </cols>
  <sheetData>
    <row r="1" spans="1:8" ht="79.5" customHeight="1" x14ac:dyDescent="0.25">
      <c r="G1" s="2" t="s">
        <v>153</v>
      </c>
    </row>
    <row r="2" spans="1:8" ht="113.25" customHeight="1" x14ac:dyDescent="0.25">
      <c r="A2" s="282" t="s">
        <v>165</v>
      </c>
      <c r="B2" s="282"/>
      <c r="C2" s="282"/>
      <c r="D2" s="282"/>
    </row>
    <row r="3" spans="1:8" ht="75" customHeight="1" x14ac:dyDescent="0.3">
      <c r="A3" s="237" t="s">
        <v>154</v>
      </c>
      <c r="B3" s="237"/>
      <c r="C3" s="237"/>
      <c r="D3" s="237"/>
      <c r="E3" s="24"/>
      <c r="F3" s="24"/>
      <c r="G3" s="24"/>
      <c r="H3" s="24"/>
    </row>
    <row r="4" spans="1:8" s="2" customFormat="1" ht="54" customHeight="1" x14ac:dyDescent="0.25">
      <c r="A4" s="212" t="s">
        <v>155</v>
      </c>
      <c r="B4" s="212"/>
      <c r="C4" s="212"/>
      <c r="D4" s="212"/>
      <c r="E4" s="212"/>
      <c r="F4" s="212"/>
      <c r="G4" s="212"/>
      <c r="H4" s="212"/>
    </row>
    <row r="5" spans="1:8" s="2" customFormat="1" ht="16.5" x14ac:dyDescent="0.3">
      <c r="A5" s="24"/>
      <c r="B5" s="25"/>
      <c r="C5" s="25"/>
      <c r="D5" s="25"/>
      <c r="E5" s="25"/>
      <c r="F5" s="25"/>
      <c r="G5" s="25"/>
      <c r="H5" s="25"/>
    </row>
    <row r="6" spans="1:8" s="2" customFormat="1" ht="26.25" customHeight="1" x14ac:dyDescent="0.25">
      <c r="A6" s="26"/>
      <c r="B6" s="245" t="s">
        <v>152</v>
      </c>
      <c r="C6" s="245"/>
      <c r="D6" s="245"/>
      <c r="E6" s="245"/>
      <c r="F6" s="245"/>
      <c r="G6" s="245"/>
      <c r="H6" s="245"/>
    </row>
    <row r="7" spans="1:8" s="2" customFormat="1" ht="15.75" x14ac:dyDescent="0.25">
      <c r="A7" s="214" t="s">
        <v>14</v>
      </c>
      <c r="B7" s="214"/>
      <c r="C7" s="214"/>
      <c r="D7" s="214"/>
      <c r="E7" s="214"/>
      <c r="F7" s="214"/>
      <c r="G7" s="214"/>
      <c r="H7" s="214"/>
    </row>
    <row r="8" spans="1:8" s="2" customFormat="1" ht="15.75" customHeight="1" x14ac:dyDescent="0.25">
      <c r="A8" s="214"/>
      <c r="B8" s="214"/>
      <c r="C8" s="214"/>
      <c r="D8" s="214"/>
      <c r="E8" s="214"/>
      <c r="F8" s="214"/>
      <c r="G8" s="214"/>
      <c r="H8" s="214"/>
    </row>
    <row r="9" spans="1:8" s="2" customFormat="1" ht="11.25" customHeight="1" x14ac:dyDescent="0.25">
      <c r="A9" s="26"/>
      <c r="B9" s="27"/>
      <c r="C9" s="27"/>
      <c r="D9" s="27"/>
      <c r="E9" s="27"/>
      <c r="F9" s="27"/>
      <c r="G9" s="27"/>
      <c r="H9" s="27"/>
    </row>
    <row r="10" spans="1:8" s="2" customFormat="1" ht="38.25" customHeight="1" x14ac:dyDescent="0.25">
      <c r="A10" s="212" t="s">
        <v>166</v>
      </c>
      <c r="B10" s="212"/>
      <c r="C10" s="212"/>
      <c r="D10" s="212"/>
      <c r="E10" s="212"/>
      <c r="F10" s="212"/>
      <c r="G10" s="212"/>
      <c r="H10" s="212"/>
    </row>
    <row r="11" spans="1:8" s="2" customFormat="1" ht="15.75" hidden="1" customHeight="1" x14ac:dyDescent="0.25">
      <c r="A11" s="212"/>
      <c r="B11" s="212"/>
      <c r="C11" s="212"/>
      <c r="D11" s="212"/>
      <c r="E11" s="212"/>
      <c r="F11" s="212"/>
      <c r="G11" s="212"/>
      <c r="H11" s="212"/>
    </row>
    <row r="12" spans="1:8" ht="16.5" x14ac:dyDescent="0.3">
      <c r="A12" s="26"/>
      <c r="B12" s="24"/>
      <c r="C12" s="24"/>
      <c r="D12" s="24"/>
      <c r="E12" s="24"/>
      <c r="F12" s="24"/>
      <c r="G12" s="24"/>
      <c r="H12" s="24"/>
    </row>
    <row r="13" spans="1:8" s="4" customFormat="1" ht="33" customHeight="1" x14ac:dyDescent="0.3">
      <c r="A13" s="29"/>
      <c r="B13" s="28" t="s">
        <v>0</v>
      </c>
      <c r="C13" s="287" t="s">
        <v>1</v>
      </c>
      <c r="D13" s="287"/>
      <c r="E13" s="287"/>
      <c r="F13" s="287"/>
      <c r="G13" s="287"/>
      <c r="H13" s="288"/>
    </row>
    <row r="14" spans="1:8" s="4" customFormat="1" ht="17.25" customHeight="1" x14ac:dyDescent="0.3">
      <c r="A14" s="35"/>
      <c r="B14" s="30"/>
      <c r="C14" s="31"/>
      <c r="D14" s="32"/>
      <c r="E14" s="32"/>
      <c r="F14" s="32"/>
      <c r="G14" s="33" t="s">
        <v>7</v>
      </c>
      <c r="H14" s="34">
        <f>H16+H28+H37</f>
        <v>996890</v>
      </c>
    </row>
    <row r="15" spans="1:8" ht="52.5" customHeight="1" x14ac:dyDescent="0.3">
      <c r="A15" s="182"/>
      <c r="B15" s="36"/>
      <c r="C15" s="36"/>
      <c r="D15" s="24"/>
      <c r="E15" s="37" t="s">
        <v>28</v>
      </c>
      <c r="F15" s="38" t="s">
        <v>125</v>
      </c>
      <c r="G15" s="266" t="s">
        <v>8</v>
      </c>
      <c r="H15" s="267"/>
    </row>
    <row r="16" spans="1:8" ht="15" customHeight="1" x14ac:dyDescent="0.3">
      <c r="A16" s="183"/>
      <c r="B16" s="184" t="s">
        <v>11</v>
      </c>
      <c r="C16" s="238" t="s">
        <v>10</v>
      </c>
      <c r="D16" s="238"/>
      <c r="E16" s="238"/>
      <c r="F16" s="238"/>
      <c r="G16" s="238"/>
      <c r="H16" s="39">
        <f>H20+H25</f>
        <v>613640</v>
      </c>
    </row>
    <row r="17" spans="1:8" ht="13.5" customHeight="1" x14ac:dyDescent="0.3">
      <c r="A17" s="24"/>
      <c r="B17" s="40" t="s">
        <v>15</v>
      </c>
      <c r="C17" s="285" t="s">
        <v>91</v>
      </c>
      <c r="D17" s="285"/>
      <c r="E17" s="285"/>
      <c r="F17" s="285"/>
      <c r="G17" s="285"/>
      <c r="H17" s="285"/>
    </row>
    <row r="18" spans="1:8" ht="13.5" customHeight="1" x14ac:dyDescent="0.3">
      <c r="A18" s="24"/>
      <c r="B18" s="40"/>
      <c r="C18" s="220" t="s">
        <v>101</v>
      </c>
      <c r="D18" s="221"/>
      <c r="E18" s="42" t="s">
        <v>62</v>
      </c>
      <c r="F18" s="43">
        <v>7000</v>
      </c>
      <c r="G18" s="44" t="s">
        <v>29</v>
      </c>
      <c r="H18" s="45">
        <v>13640</v>
      </c>
    </row>
    <row r="19" spans="1:8" ht="13.5" customHeight="1" x14ac:dyDescent="0.3">
      <c r="A19" s="24"/>
      <c r="B19" s="40"/>
      <c r="C19" s="41"/>
      <c r="D19" s="41"/>
      <c r="E19" s="42" t="s">
        <v>5</v>
      </c>
      <c r="F19" s="43">
        <v>6640</v>
      </c>
      <c r="G19" s="44"/>
      <c r="H19" s="45">
        <v>0</v>
      </c>
    </row>
    <row r="20" spans="1:8" ht="13.5" customHeight="1" x14ac:dyDescent="0.3">
      <c r="A20" s="24"/>
      <c r="B20" s="40"/>
      <c r="C20" s="46"/>
      <c r="D20" s="47"/>
      <c r="E20" s="48" t="s">
        <v>7</v>
      </c>
      <c r="F20" s="49">
        <f>F18+F19</f>
        <v>13640</v>
      </c>
      <c r="G20" s="48"/>
      <c r="H20" s="50">
        <f>H18+H19</f>
        <v>13640</v>
      </c>
    </row>
    <row r="21" spans="1:8" ht="13.5" customHeight="1" x14ac:dyDescent="0.3">
      <c r="A21" s="24"/>
      <c r="B21" s="51"/>
      <c r="C21" s="52"/>
      <c r="D21" s="53"/>
      <c r="E21" s="54"/>
      <c r="F21" s="55"/>
      <c r="G21" s="54"/>
      <c r="H21" s="56"/>
    </row>
    <row r="22" spans="1:8" ht="13.5" customHeight="1" x14ac:dyDescent="0.3">
      <c r="A22" s="24"/>
      <c r="B22" s="40" t="s">
        <v>16</v>
      </c>
      <c r="C22" s="222" t="s">
        <v>92</v>
      </c>
      <c r="D22" s="222"/>
      <c r="E22" s="222"/>
      <c r="F22" s="222"/>
      <c r="G22" s="222"/>
      <c r="H22" s="222"/>
    </row>
    <row r="23" spans="1:8" ht="13.5" customHeight="1" x14ac:dyDescent="0.3">
      <c r="A23" s="24"/>
      <c r="B23" s="40"/>
      <c r="C23" s="220" t="s">
        <v>102</v>
      </c>
      <c r="D23" s="221"/>
      <c r="E23" s="42" t="s">
        <v>5</v>
      </c>
      <c r="F23" s="43">
        <v>575000</v>
      </c>
      <c r="G23" s="44" t="s">
        <v>127</v>
      </c>
      <c r="H23" s="45">
        <v>575000</v>
      </c>
    </row>
    <row r="24" spans="1:8" ht="13.5" customHeight="1" x14ac:dyDescent="0.3">
      <c r="A24" s="24"/>
      <c r="B24" s="40"/>
      <c r="C24" s="46"/>
      <c r="D24" s="47"/>
      <c r="E24" s="42" t="s">
        <v>6</v>
      </c>
      <c r="F24" s="43">
        <v>25000</v>
      </c>
      <c r="G24" s="159" t="s">
        <v>29</v>
      </c>
      <c r="H24" s="45">
        <v>25000</v>
      </c>
    </row>
    <row r="25" spans="1:8" ht="13.5" customHeight="1" x14ac:dyDescent="0.3">
      <c r="A25" s="24"/>
      <c r="B25" s="40"/>
      <c r="C25" s="46"/>
      <c r="D25" s="47"/>
      <c r="E25" s="48" t="s">
        <v>7</v>
      </c>
      <c r="F25" s="49">
        <f>F24+F23</f>
        <v>600000</v>
      </c>
      <c r="G25" s="48"/>
      <c r="H25" s="50">
        <f>SUM(H23:H24)</f>
        <v>600000</v>
      </c>
    </row>
    <row r="26" spans="1:8" ht="13.5" customHeight="1" x14ac:dyDescent="0.3">
      <c r="A26" s="24"/>
      <c r="B26" s="58"/>
      <c r="C26" s="52"/>
      <c r="D26" s="53"/>
      <c r="E26" s="59"/>
      <c r="F26" s="60"/>
      <c r="G26" s="59"/>
      <c r="H26" s="61"/>
    </row>
    <row r="27" spans="1:8" s="8" customFormat="1" ht="13.5" customHeight="1" x14ac:dyDescent="0.3">
      <c r="A27" s="53"/>
      <c r="B27" s="62"/>
      <c r="C27" s="63"/>
      <c r="D27" s="63"/>
      <c r="E27" s="63"/>
      <c r="F27" s="63"/>
      <c r="G27" s="63"/>
      <c r="H27" s="64"/>
    </row>
    <row r="28" spans="1:8" s="22" customFormat="1" ht="15" customHeight="1" x14ac:dyDescent="0.3">
      <c r="A28" s="183"/>
      <c r="B28" s="184" t="s">
        <v>12</v>
      </c>
      <c r="C28" s="238" t="s">
        <v>54</v>
      </c>
      <c r="D28" s="238"/>
      <c r="E28" s="238"/>
      <c r="F28" s="238"/>
      <c r="G28" s="238"/>
      <c r="H28" s="39">
        <f>H31+H35</f>
        <v>287000</v>
      </c>
    </row>
    <row r="29" spans="1:8" ht="14.25" customHeight="1" x14ac:dyDescent="0.3">
      <c r="A29" s="24"/>
      <c r="B29" s="40" t="s">
        <v>15</v>
      </c>
      <c r="C29" s="285" t="s">
        <v>55</v>
      </c>
      <c r="D29" s="285"/>
      <c r="E29" s="285"/>
      <c r="F29" s="285"/>
      <c r="G29" s="285"/>
      <c r="H29" s="286"/>
    </row>
    <row r="30" spans="1:8" ht="16.5" x14ac:dyDescent="0.3">
      <c r="A30" s="24"/>
      <c r="B30" s="40"/>
      <c r="C30" s="220" t="s">
        <v>80</v>
      </c>
      <c r="D30" s="221"/>
      <c r="E30" s="66" t="s">
        <v>4</v>
      </c>
      <c r="F30" s="67">
        <v>7000</v>
      </c>
      <c r="G30" s="68" t="s">
        <v>29</v>
      </c>
      <c r="H30" s="45">
        <v>7000</v>
      </c>
    </row>
    <row r="31" spans="1:8" ht="16.5" x14ac:dyDescent="0.3">
      <c r="A31" s="24"/>
      <c r="B31" s="40"/>
      <c r="C31" s="47"/>
      <c r="D31" s="47"/>
      <c r="E31" s="69" t="s">
        <v>7</v>
      </c>
      <c r="F31" s="70">
        <f>F30</f>
        <v>7000</v>
      </c>
      <c r="G31" s="69"/>
      <c r="H31" s="50">
        <f>H30</f>
        <v>7000</v>
      </c>
    </row>
    <row r="32" spans="1:8" ht="16.5" x14ac:dyDescent="0.3">
      <c r="A32" s="24"/>
      <c r="B32" s="40" t="s">
        <v>16</v>
      </c>
      <c r="C32" s="222" t="s">
        <v>61</v>
      </c>
      <c r="D32" s="222"/>
      <c r="E32" s="222"/>
      <c r="F32" s="222"/>
      <c r="G32" s="222"/>
      <c r="H32" s="223"/>
    </row>
    <row r="33" spans="1:8" ht="16.5" x14ac:dyDescent="0.3">
      <c r="A33" s="24"/>
      <c r="B33" s="40"/>
      <c r="C33" s="57" t="s">
        <v>103</v>
      </c>
      <c r="D33" s="57"/>
      <c r="E33" s="66" t="s">
        <v>5</v>
      </c>
      <c r="F33" s="67">
        <v>250000</v>
      </c>
      <c r="G33" s="68" t="s">
        <v>29</v>
      </c>
      <c r="H33" s="45">
        <v>80000</v>
      </c>
    </row>
    <row r="34" spans="1:8" ht="16.5" x14ac:dyDescent="0.3">
      <c r="A34" s="24"/>
      <c r="B34" s="40"/>
      <c r="C34" s="57"/>
      <c r="D34" s="57"/>
      <c r="E34" s="66" t="s">
        <v>104</v>
      </c>
      <c r="F34" s="67">
        <v>30000</v>
      </c>
      <c r="G34" s="68" t="s">
        <v>127</v>
      </c>
      <c r="H34" s="45">
        <v>200000</v>
      </c>
    </row>
    <row r="35" spans="1:8" ht="16.5" x14ac:dyDescent="0.3">
      <c r="A35" s="24"/>
      <c r="B35" s="40"/>
      <c r="C35" s="57"/>
      <c r="D35" s="57"/>
      <c r="E35" s="69" t="s">
        <v>7</v>
      </c>
      <c r="F35" s="70">
        <f>F33+F34</f>
        <v>280000</v>
      </c>
      <c r="G35" s="69"/>
      <c r="H35" s="50">
        <v>280000</v>
      </c>
    </row>
    <row r="36" spans="1:8" ht="21" customHeight="1" x14ac:dyDescent="0.3">
      <c r="A36" s="24"/>
      <c r="B36" s="24"/>
      <c r="C36" s="24"/>
      <c r="D36" s="24"/>
      <c r="E36" s="24"/>
      <c r="F36" s="24"/>
      <c r="G36" s="24"/>
      <c r="H36" s="24"/>
    </row>
    <row r="37" spans="1:8" ht="15" customHeight="1" x14ac:dyDescent="0.3">
      <c r="A37" s="183"/>
      <c r="B37" s="184" t="s">
        <v>94</v>
      </c>
      <c r="C37" s="238" t="s">
        <v>26</v>
      </c>
      <c r="D37" s="238"/>
      <c r="E37" s="238"/>
      <c r="F37" s="238"/>
      <c r="G37" s="238"/>
      <c r="H37" s="39">
        <f>H41+H46+H52+H56</f>
        <v>96250</v>
      </c>
    </row>
    <row r="38" spans="1:8" ht="14.25" customHeight="1" x14ac:dyDescent="0.3">
      <c r="A38" s="24"/>
      <c r="B38" s="51" t="s">
        <v>15</v>
      </c>
      <c r="C38" s="71" t="s">
        <v>30</v>
      </c>
      <c r="D38" s="72"/>
      <c r="E38" s="72"/>
      <c r="F38" s="72"/>
      <c r="G38" s="72"/>
      <c r="H38" s="47"/>
    </row>
    <row r="39" spans="1:8" ht="13.5" customHeight="1" x14ac:dyDescent="0.3">
      <c r="A39" s="24"/>
      <c r="B39" s="51"/>
      <c r="C39" s="220" t="s">
        <v>84</v>
      </c>
      <c r="D39" s="221"/>
      <c r="E39" s="42" t="s">
        <v>5</v>
      </c>
      <c r="F39" s="43">
        <v>35000</v>
      </c>
      <c r="G39" s="44" t="s">
        <v>29</v>
      </c>
      <c r="H39" s="45">
        <v>50000</v>
      </c>
    </row>
    <row r="40" spans="1:8" ht="13.5" customHeight="1" x14ac:dyDescent="0.3">
      <c r="A40" s="24"/>
      <c r="B40" s="51"/>
      <c r="C40" s="46"/>
      <c r="D40" s="72"/>
      <c r="E40" s="42" t="s">
        <v>57</v>
      </c>
      <c r="F40" s="43">
        <v>15000</v>
      </c>
      <c r="G40" s="44"/>
      <c r="H40" s="45"/>
    </row>
    <row r="41" spans="1:8" ht="13.5" customHeight="1" x14ac:dyDescent="0.3">
      <c r="A41" s="24"/>
      <c r="B41" s="51"/>
      <c r="C41" s="46"/>
      <c r="D41" s="47"/>
      <c r="E41" s="48" t="s">
        <v>7</v>
      </c>
      <c r="F41" s="49">
        <f>F39+F40</f>
        <v>50000</v>
      </c>
      <c r="G41" s="48"/>
      <c r="H41" s="50">
        <f>H39</f>
        <v>50000</v>
      </c>
    </row>
    <row r="42" spans="1:8" ht="13.5" customHeight="1" x14ac:dyDescent="0.3">
      <c r="A42" s="24"/>
      <c r="B42" s="51"/>
      <c r="C42" s="52"/>
      <c r="D42" s="53"/>
      <c r="E42" s="54"/>
      <c r="F42" s="55"/>
      <c r="G42" s="54"/>
      <c r="H42" s="56"/>
    </row>
    <row r="43" spans="1:8" ht="13.5" customHeight="1" x14ac:dyDescent="0.3">
      <c r="A43" s="24"/>
      <c r="B43" s="40" t="s">
        <v>16</v>
      </c>
      <c r="C43" s="222" t="s">
        <v>50</v>
      </c>
      <c r="D43" s="222"/>
      <c r="E43" s="222"/>
      <c r="F43" s="222"/>
      <c r="G43" s="222"/>
      <c r="H43" s="222"/>
    </row>
    <row r="44" spans="1:8" ht="13.5" customHeight="1" x14ac:dyDescent="0.3">
      <c r="A44" s="24"/>
      <c r="B44" s="40"/>
      <c r="C44" s="220" t="s">
        <v>82</v>
      </c>
      <c r="D44" s="221"/>
      <c r="E44" s="42" t="s">
        <v>5</v>
      </c>
      <c r="F44" s="43">
        <v>17250</v>
      </c>
      <c r="G44" s="44" t="s">
        <v>29</v>
      </c>
      <c r="H44" s="45">
        <v>19250</v>
      </c>
    </row>
    <row r="45" spans="1:8" ht="13.5" customHeight="1" x14ac:dyDescent="0.3">
      <c r="A45" s="24"/>
      <c r="B45" s="40"/>
      <c r="C45" s="46"/>
      <c r="D45" s="47"/>
      <c r="E45" s="42" t="s">
        <v>6</v>
      </c>
      <c r="F45" s="43">
        <v>2000</v>
      </c>
      <c r="G45" s="44" t="s">
        <v>127</v>
      </c>
      <c r="H45" s="45">
        <v>0</v>
      </c>
    </row>
    <row r="46" spans="1:8" ht="13.5" customHeight="1" x14ac:dyDescent="0.3">
      <c r="A46" s="24"/>
      <c r="B46" s="40"/>
      <c r="C46" s="46"/>
      <c r="D46" s="47"/>
      <c r="E46" s="48" t="s">
        <v>7</v>
      </c>
      <c r="F46" s="49">
        <f>F44+F45</f>
        <v>19250</v>
      </c>
      <c r="G46" s="48"/>
      <c r="H46" s="50">
        <f>H44+H45</f>
        <v>19250</v>
      </c>
    </row>
    <row r="47" spans="1:8" ht="13.5" customHeight="1" x14ac:dyDescent="0.3">
      <c r="A47" s="24"/>
      <c r="B47" s="40"/>
      <c r="C47" s="46"/>
      <c r="D47" s="47"/>
      <c r="E47" s="73"/>
      <c r="F47" s="74"/>
      <c r="G47" s="73"/>
      <c r="H47" s="75"/>
    </row>
    <row r="48" spans="1:8" ht="13.5" customHeight="1" x14ac:dyDescent="0.3">
      <c r="A48" s="24"/>
      <c r="B48" s="40" t="s">
        <v>17</v>
      </c>
      <c r="C48" s="222" t="s">
        <v>65</v>
      </c>
      <c r="D48" s="222"/>
      <c r="E48" s="222"/>
      <c r="F48" s="222"/>
      <c r="G48" s="222"/>
      <c r="H48" s="222"/>
    </row>
    <row r="49" spans="1:213" ht="13.5" customHeight="1" x14ac:dyDescent="0.3">
      <c r="A49" s="24"/>
      <c r="B49" s="40"/>
      <c r="C49" s="220" t="s">
        <v>83</v>
      </c>
      <c r="D49" s="221"/>
      <c r="E49" s="42" t="s">
        <v>62</v>
      </c>
      <c r="F49" s="43">
        <v>2000</v>
      </c>
      <c r="G49" s="44" t="s">
        <v>29</v>
      </c>
      <c r="H49" s="45">
        <v>2000</v>
      </c>
    </row>
    <row r="50" spans="1:213" ht="15" customHeight="1" x14ac:dyDescent="0.3">
      <c r="A50" s="24"/>
      <c r="B50" s="40"/>
      <c r="C50" s="46"/>
      <c r="D50" s="47"/>
      <c r="E50" s="76" t="s">
        <v>5</v>
      </c>
      <c r="F50" s="43">
        <v>0</v>
      </c>
      <c r="G50" s="24"/>
      <c r="H50" s="24"/>
    </row>
    <row r="51" spans="1:213" ht="15" customHeight="1" x14ac:dyDescent="0.3">
      <c r="A51" s="24"/>
      <c r="B51" s="40"/>
      <c r="C51" s="46"/>
      <c r="D51" s="47"/>
      <c r="E51" s="42" t="s">
        <v>6</v>
      </c>
      <c r="F51" s="43">
        <v>0</v>
      </c>
      <c r="G51" s="42"/>
      <c r="H51" s="45"/>
    </row>
    <row r="52" spans="1:213" ht="15" customHeight="1" x14ac:dyDescent="0.3">
      <c r="A52" s="24"/>
      <c r="B52" s="40"/>
      <c r="C52" s="46"/>
      <c r="D52" s="47"/>
      <c r="E52" s="48" t="s">
        <v>7</v>
      </c>
      <c r="F52" s="49">
        <f>SUM(F49,F50,F51)</f>
        <v>2000</v>
      </c>
      <c r="G52" s="48"/>
      <c r="H52" s="50">
        <f>SUM(H49,H50,H51)</f>
        <v>2000</v>
      </c>
    </row>
    <row r="53" spans="1:213" ht="15" customHeight="1" x14ac:dyDescent="0.3">
      <c r="A53" s="24"/>
      <c r="B53" s="40" t="s">
        <v>18</v>
      </c>
      <c r="C53" s="222" t="s">
        <v>128</v>
      </c>
      <c r="D53" s="222"/>
      <c r="E53" s="222"/>
      <c r="F53" s="222"/>
      <c r="G53" s="222"/>
      <c r="H53" s="222"/>
      <c r="I53" s="275"/>
      <c r="J53" s="275"/>
      <c r="K53" s="275"/>
      <c r="L53" s="275"/>
      <c r="M53" s="275"/>
      <c r="O53" s="9" t="s">
        <v>16</v>
      </c>
      <c r="P53" s="275" t="s">
        <v>50</v>
      </c>
      <c r="Q53" s="275"/>
      <c r="R53" s="275"/>
      <c r="S53" s="275"/>
      <c r="T53" s="275"/>
      <c r="U53" s="275"/>
      <c r="W53" s="9" t="s">
        <v>16</v>
      </c>
      <c r="X53" s="275" t="s">
        <v>50</v>
      </c>
      <c r="Y53" s="275"/>
      <c r="Z53" s="275"/>
      <c r="AA53" s="275"/>
      <c r="AB53" s="275"/>
      <c r="AC53" s="275"/>
      <c r="AE53" s="9" t="s">
        <v>16</v>
      </c>
      <c r="AF53" s="275" t="s">
        <v>50</v>
      </c>
      <c r="AG53" s="275"/>
      <c r="AH53" s="275"/>
      <c r="AI53" s="275"/>
      <c r="AJ53" s="275"/>
      <c r="AK53" s="275"/>
      <c r="AM53" s="9" t="s">
        <v>16</v>
      </c>
      <c r="AN53" s="275" t="s">
        <v>50</v>
      </c>
      <c r="AO53" s="275"/>
      <c r="AP53" s="275"/>
      <c r="AQ53" s="275"/>
      <c r="AR53" s="275"/>
      <c r="AS53" s="275"/>
      <c r="AU53" s="9" t="s">
        <v>16</v>
      </c>
      <c r="AV53" s="275" t="s">
        <v>50</v>
      </c>
      <c r="AW53" s="275"/>
      <c r="AX53" s="275"/>
      <c r="AY53" s="275"/>
      <c r="AZ53" s="275"/>
      <c r="BA53" s="275"/>
      <c r="BC53" s="9" t="s">
        <v>16</v>
      </c>
      <c r="BD53" s="275" t="s">
        <v>50</v>
      </c>
      <c r="BE53" s="275"/>
      <c r="BF53" s="275"/>
      <c r="BG53" s="275"/>
      <c r="BH53" s="275"/>
      <c r="BI53" s="275"/>
      <c r="BK53" s="9" t="s">
        <v>16</v>
      </c>
      <c r="BL53" s="275" t="s">
        <v>50</v>
      </c>
      <c r="BM53" s="275"/>
      <c r="BN53" s="275"/>
      <c r="BO53" s="275"/>
      <c r="BP53" s="275"/>
      <c r="BQ53" s="275"/>
      <c r="BS53" s="9" t="s">
        <v>16</v>
      </c>
      <c r="BT53" s="275" t="s">
        <v>50</v>
      </c>
      <c r="BU53" s="275"/>
      <c r="BV53" s="275"/>
      <c r="BW53" s="275"/>
      <c r="BX53" s="275"/>
      <c r="BY53" s="275"/>
      <c r="CA53" s="9" t="s">
        <v>16</v>
      </c>
      <c r="CB53" s="275" t="s">
        <v>50</v>
      </c>
      <c r="CC53" s="275"/>
      <c r="CD53" s="275"/>
      <c r="CE53" s="275"/>
      <c r="CF53" s="275"/>
      <c r="CG53" s="275"/>
      <c r="CI53" s="9" t="s">
        <v>16</v>
      </c>
      <c r="CJ53" s="275" t="s">
        <v>50</v>
      </c>
      <c r="CK53" s="275"/>
      <c r="CL53" s="275"/>
      <c r="CM53" s="275"/>
      <c r="CN53" s="275"/>
      <c r="CO53" s="275"/>
      <c r="CQ53" s="9" t="s">
        <v>16</v>
      </c>
      <c r="CR53" s="275" t="s">
        <v>50</v>
      </c>
      <c r="CS53" s="275"/>
      <c r="CT53" s="275"/>
      <c r="CU53" s="275"/>
      <c r="CV53" s="275"/>
      <c r="CW53" s="275"/>
      <c r="CY53" s="9" t="s">
        <v>16</v>
      </c>
      <c r="CZ53" s="275" t="s">
        <v>50</v>
      </c>
      <c r="DA53" s="275"/>
      <c r="DB53" s="275"/>
      <c r="DC53" s="275"/>
      <c r="DD53" s="275"/>
      <c r="DE53" s="275"/>
      <c r="DG53" s="9" t="s">
        <v>16</v>
      </c>
      <c r="DH53" s="275" t="s">
        <v>50</v>
      </c>
      <c r="DI53" s="275"/>
      <c r="DJ53" s="275"/>
      <c r="DK53" s="275"/>
      <c r="DL53" s="275"/>
      <c r="DM53" s="275"/>
      <c r="DO53" s="9" t="s">
        <v>16</v>
      </c>
      <c r="DP53" s="275" t="s">
        <v>50</v>
      </c>
      <c r="DQ53" s="275"/>
      <c r="DR53" s="275"/>
      <c r="DS53" s="275"/>
      <c r="DT53" s="275"/>
      <c r="DU53" s="275"/>
      <c r="DW53" s="9" t="s">
        <v>16</v>
      </c>
      <c r="DX53" s="275" t="s">
        <v>50</v>
      </c>
      <c r="DY53" s="275"/>
      <c r="DZ53" s="275"/>
      <c r="EA53" s="275"/>
      <c r="EB53" s="275"/>
      <c r="EC53" s="275"/>
      <c r="EE53" s="9" t="s">
        <v>16</v>
      </c>
      <c r="EF53" s="275" t="s">
        <v>50</v>
      </c>
      <c r="EG53" s="275"/>
      <c r="EH53" s="275"/>
      <c r="EI53" s="275"/>
      <c r="EJ53" s="275"/>
      <c r="EK53" s="275"/>
      <c r="EM53" s="9" t="s">
        <v>16</v>
      </c>
      <c r="EN53" s="275" t="s">
        <v>50</v>
      </c>
      <c r="EO53" s="275"/>
      <c r="EP53" s="275"/>
      <c r="EQ53" s="275"/>
      <c r="ER53" s="275"/>
      <c r="ES53" s="275"/>
      <c r="EU53" s="9" t="s">
        <v>16</v>
      </c>
      <c r="EV53" s="275" t="s">
        <v>50</v>
      </c>
      <c r="EW53" s="275"/>
      <c r="EX53" s="275"/>
      <c r="EY53" s="275"/>
      <c r="EZ53" s="275"/>
      <c r="FA53" s="275"/>
      <c r="FC53" s="9" t="s">
        <v>16</v>
      </c>
      <c r="FD53" s="275" t="s">
        <v>50</v>
      </c>
      <c r="FE53" s="275"/>
      <c r="FF53" s="275"/>
      <c r="FG53" s="275"/>
      <c r="FH53" s="275"/>
      <c r="FI53" s="275"/>
      <c r="FK53" s="9" t="s">
        <v>16</v>
      </c>
      <c r="FL53" s="275" t="s">
        <v>50</v>
      </c>
      <c r="FM53" s="275"/>
      <c r="FN53" s="275"/>
      <c r="FO53" s="275"/>
      <c r="FP53" s="275"/>
      <c r="FQ53" s="275"/>
      <c r="FS53" s="9" t="s">
        <v>16</v>
      </c>
      <c r="FT53" s="275" t="s">
        <v>50</v>
      </c>
      <c r="FU53" s="275"/>
      <c r="FV53" s="275"/>
      <c r="FW53" s="275"/>
      <c r="FX53" s="275"/>
      <c r="FY53" s="275"/>
      <c r="GA53" s="9" t="s">
        <v>16</v>
      </c>
      <c r="GB53" s="275" t="s">
        <v>50</v>
      </c>
      <c r="GC53" s="275"/>
      <c r="GD53" s="275"/>
      <c r="GE53" s="275"/>
      <c r="GF53" s="275"/>
      <c r="GG53" s="275"/>
      <c r="GI53" s="9" t="s">
        <v>16</v>
      </c>
      <c r="GJ53" s="275" t="s">
        <v>50</v>
      </c>
      <c r="GK53" s="275"/>
      <c r="GL53" s="275"/>
      <c r="GM53" s="275"/>
      <c r="GN53" s="275"/>
      <c r="GO53" s="275"/>
      <c r="GQ53" s="9" t="s">
        <v>16</v>
      </c>
      <c r="GR53" s="275" t="s">
        <v>50</v>
      </c>
      <c r="GS53" s="275"/>
      <c r="GT53" s="275"/>
      <c r="GU53" s="275"/>
      <c r="GV53" s="275"/>
      <c r="GW53" s="275"/>
      <c r="GY53" s="9" t="s">
        <v>16</v>
      </c>
      <c r="GZ53" s="275" t="s">
        <v>50</v>
      </c>
      <c r="HA53" s="275"/>
      <c r="HB53" s="275"/>
      <c r="HC53" s="275"/>
      <c r="HD53" s="275"/>
      <c r="HE53" s="275"/>
    </row>
    <row r="54" spans="1:213" ht="15" customHeight="1" x14ac:dyDescent="0.3">
      <c r="A54" s="24"/>
      <c r="B54" s="40"/>
      <c r="C54" s="220" t="s">
        <v>129</v>
      </c>
      <c r="D54" s="221"/>
      <c r="E54" s="42" t="s">
        <v>5</v>
      </c>
      <c r="F54" s="43">
        <v>23000</v>
      </c>
      <c r="G54" s="44" t="s">
        <v>29</v>
      </c>
      <c r="H54" s="45">
        <v>25000</v>
      </c>
      <c r="I54" s="202"/>
      <c r="J54" s="18" t="s">
        <v>5</v>
      </c>
      <c r="K54" s="17">
        <v>17250</v>
      </c>
      <c r="L54" s="11" t="s">
        <v>29</v>
      </c>
      <c r="M54" s="12">
        <v>17250</v>
      </c>
      <c r="O54" s="9"/>
      <c r="P54" s="280" t="s">
        <v>82</v>
      </c>
      <c r="Q54" s="281"/>
      <c r="R54" s="18" t="s">
        <v>5</v>
      </c>
      <c r="S54" s="17">
        <v>17250</v>
      </c>
      <c r="T54" s="11" t="s">
        <v>29</v>
      </c>
      <c r="U54" s="12">
        <v>17250</v>
      </c>
      <c r="W54" s="9"/>
      <c r="X54" s="280" t="s">
        <v>82</v>
      </c>
      <c r="Y54" s="281"/>
      <c r="Z54" s="18" t="s">
        <v>5</v>
      </c>
      <c r="AA54" s="17">
        <v>17250</v>
      </c>
      <c r="AB54" s="11" t="s">
        <v>29</v>
      </c>
      <c r="AC54" s="12">
        <v>17250</v>
      </c>
      <c r="AE54" s="9"/>
      <c r="AF54" s="280" t="s">
        <v>82</v>
      </c>
      <c r="AG54" s="281"/>
      <c r="AH54" s="18" t="s">
        <v>5</v>
      </c>
      <c r="AI54" s="17">
        <v>17250</v>
      </c>
      <c r="AJ54" s="11" t="s">
        <v>29</v>
      </c>
      <c r="AK54" s="12">
        <v>17250</v>
      </c>
      <c r="AM54" s="9"/>
      <c r="AN54" s="280" t="s">
        <v>82</v>
      </c>
      <c r="AO54" s="281"/>
      <c r="AP54" s="18" t="s">
        <v>5</v>
      </c>
      <c r="AQ54" s="17">
        <v>17250</v>
      </c>
      <c r="AR54" s="11" t="s">
        <v>29</v>
      </c>
      <c r="AS54" s="12">
        <v>17250</v>
      </c>
      <c r="AU54" s="9"/>
      <c r="AV54" s="280" t="s">
        <v>82</v>
      </c>
      <c r="AW54" s="281"/>
      <c r="AX54" s="18" t="s">
        <v>5</v>
      </c>
      <c r="AY54" s="17">
        <v>17250</v>
      </c>
      <c r="AZ54" s="11" t="s">
        <v>29</v>
      </c>
      <c r="BA54" s="12">
        <v>17250</v>
      </c>
      <c r="BC54" s="9"/>
      <c r="BD54" s="280" t="s">
        <v>82</v>
      </c>
      <c r="BE54" s="281"/>
      <c r="BF54" s="18" t="s">
        <v>5</v>
      </c>
      <c r="BG54" s="17">
        <v>17250</v>
      </c>
      <c r="BH54" s="11" t="s">
        <v>29</v>
      </c>
      <c r="BI54" s="12">
        <v>17250</v>
      </c>
      <c r="BK54" s="9"/>
      <c r="BL54" s="280" t="s">
        <v>82</v>
      </c>
      <c r="BM54" s="281"/>
      <c r="BN54" s="18" t="s">
        <v>5</v>
      </c>
      <c r="BO54" s="17">
        <v>17250</v>
      </c>
      <c r="BP54" s="11" t="s">
        <v>29</v>
      </c>
      <c r="BQ54" s="12">
        <v>17250</v>
      </c>
      <c r="BS54" s="9"/>
      <c r="BT54" s="280" t="s">
        <v>82</v>
      </c>
      <c r="BU54" s="281"/>
      <c r="BV54" s="18" t="s">
        <v>5</v>
      </c>
      <c r="BW54" s="17">
        <v>17250</v>
      </c>
      <c r="BX54" s="11" t="s">
        <v>29</v>
      </c>
      <c r="BY54" s="12">
        <v>17250</v>
      </c>
      <c r="CA54" s="9"/>
      <c r="CB54" s="280" t="s">
        <v>82</v>
      </c>
      <c r="CC54" s="281"/>
      <c r="CD54" s="18" t="s">
        <v>5</v>
      </c>
      <c r="CE54" s="17">
        <v>17250</v>
      </c>
      <c r="CF54" s="11" t="s">
        <v>29</v>
      </c>
      <c r="CG54" s="12">
        <v>17250</v>
      </c>
      <c r="CI54" s="9"/>
      <c r="CJ54" s="280" t="s">
        <v>82</v>
      </c>
      <c r="CK54" s="281"/>
      <c r="CL54" s="18" t="s">
        <v>5</v>
      </c>
      <c r="CM54" s="17">
        <v>17250</v>
      </c>
      <c r="CN54" s="11" t="s">
        <v>29</v>
      </c>
      <c r="CO54" s="12">
        <v>17250</v>
      </c>
      <c r="CQ54" s="9"/>
      <c r="CR54" s="280" t="s">
        <v>82</v>
      </c>
      <c r="CS54" s="281"/>
      <c r="CT54" s="18" t="s">
        <v>5</v>
      </c>
      <c r="CU54" s="17">
        <v>17250</v>
      </c>
      <c r="CV54" s="11" t="s">
        <v>29</v>
      </c>
      <c r="CW54" s="12">
        <v>17250</v>
      </c>
      <c r="CY54" s="9"/>
      <c r="CZ54" s="280" t="s">
        <v>82</v>
      </c>
      <c r="DA54" s="281"/>
      <c r="DB54" s="18" t="s">
        <v>5</v>
      </c>
      <c r="DC54" s="17">
        <v>17250</v>
      </c>
      <c r="DD54" s="11" t="s">
        <v>29</v>
      </c>
      <c r="DE54" s="12">
        <v>17250</v>
      </c>
      <c r="DG54" s="9"/>
      <c r="DH54" s="280" t="s">
        <v>82</v>
      </c>
      <c r="DI54" s="281"/>
      <c r="DJ54" s="18" t="s">
        <v>5</v>
      </c>
      <c r="DK54" s="17">
        <v>17250</v>
      </c>
      <c r="DL54" s="11" t="s">
        <v>29</v>
      </c>
      <c r="DM54" s="12">
        <v>17250</v>
      </c>
      <c r="DO54" s="9"/>
      <c r="DP54" s="280" t="s">
        <v>82</v>
      </c>
      <c r="DQ54" s="281"/>
      <c r="DR54" s="18" t="s">
        <v>5</v>
      </c>
      <c r="DS54" s="17">
        <v>17250</v>
      </c>
      <c r="DT54" s="11" t="s">
        <v>29</v>
      </c>
      <c r="DU54" s="12">
        <v>17250</v>
      </c>
      <c r="DW54" s="9"/>
      <c r="DX54" s="280" t="s">
        <v>82</v>
      </c>
      <c r="DY54" s="281"/>
      <c r="DZ54" s="18" t="s">
        <v>5</v>
      </c>
      <c r="EA54" s="17">
        <v>17250</v>
      </c>
      <c r="EB54" s="11" t="s">
        <v>29</v>
      </c>
      <c r="EC54" s="12">
        <v>17250</v>
      </c>
      <c r="EE54" s="9"/>
      <c r="EF54" s="280" t="s">
        <v>82</v>
      </c>
      <c r="EG54" s="281"/>
      <c r="EH54" s="18" t="s">
        <v>5</v>
      </c>
      <c r="EI54" s="17">
        <v>17250</v>
      </c>
      <c r="EJ54" s="11" t="s">
        <v>29</v>
      </c>
      <c r="EK54" s="12">
        <v>17250</v>
      </c>
      <c r="EM54" s="9"/>
      <c r="EN54" s="280" t="s">
        <v>82</v>
      </c>
      <c r="EO54" s="281"/>
      <c r="EP54" s="18" t="s">
        <v>5</v>
      </c>
      <c r="EQ54" s="17">
        <v>17250</v>
      </c>
      <c r="ER54" s="11" t="s">
        <v>29</v>
      </c>
      <c r="ES54" s="12">
        <v>17250</v>
      </c>
      <c r="EU54" s="9"/>
      <c r="EV54" s="280" t="s">
        <v>82</v>
      </c>
      <c r="EW54" s="281"/>
      <c r="EX54" s="18" t="s">
        <v>5</v>
      </c>
      <c r="EY54" s="17">
        <v>17250</v>
      </c>
      <c r="EZ54" s="11" t="s">
        <v>29</v>
      </c>
      <c r="FA54" s="12">
        <v>17250</v>
      </c>
      <c r="FC54" s="9"/>
      <c r="FD54" s="280" t="s">
        <v>82</v>
      </c>
      <c r="FE54" s="281"/>
      <c r="FF54" s="18" t="s">
        <v>5</v>
      </c>
      <c r="FG54" s="17">
        <v>17250</v>
      </c>
      <c r="FH54" s="11" t="s">
        <v>29</v>
      </c>
      <c r="FI54" s="12">
        <v>17250</v>
      </c>
      <c r="FK54" s="9"/>
      <c r="FL54" s="280" t="s">
        <v>82</v>
      </c>
      <c r="FM54" s="281"/>
      <c r="FN54" s="18" t="s">
        <v>5</v>
      </c>
      <c r="FO54" s="17">
        <v>17250</v>
      </c>
      <c r="FP54" s="11" t="s">
        <v>29</v>
      </c>
      <c r="FQ54" s="12">
        <v>17250</v>
      </c>
      <c r="FS54" s="9"/>
      <c r="FT54" s="280" t="s">
        <v>82</v>
      </c>
      <c r="FU54" s="281"/>
      <c r="FV54" s="18" t="s">
        <v>5</v>
      </c>
      <c r="FW54" s="17">
        <v>17250</v>
      </c>
      <c r="FX54" s="11" t="s">
        <v>29</v>
      </c>
      <c r="FY54" s="12">
        <v>17250</v>
      </c>
      <c r="GA54" s="9"/>
      <c r="GB54" s="280" t="s">
        <v>82</v>
      </c>
      <c r="GC54" s="281"/>
      <c r="GD54" s="18" t="s">
        <v>5</v>
      </c>
      <c r="GE54" s="17">
        <v>17250</v>
      </c>
      <c r="GF54" s="11" t="s">
        <v>29</v>
      </c>
      <c r="GG54" s="12">
        <v>17250</v>
      </c>
      <c r="GI54" s="9"/>
      <c r="GJ54" s="280" t="s">
        <v>82</v>
      </c>
      <c r="GK54" s="281"/>
      <c r="GL54" s="18" t="s">
        <v>5</v>
      </c>
      <c r="GM54" s="17">
        <v>17250</v>
      </c>
      <c r="GN54" s="11" t="s">
        <v>29</v>
      </c>
      <c r="GO54" s="12">
        <v>17250</v>
      </c>
      <c r="GQ54" s="9"/>
      <c r="GR54" s="280" t="s">
        <v>82</v>
      </c>
      <c r="GS54" s="281"/>
      <c r="GT54" s="18" t="s">
        <v>5</v>
      </c>
      <c r="GU54" s="17">
        <v>17250</v>
      </c>
      <c r="GV54" s="11" t="s">
        <v>29</v>
      </c>
      <c r="GW54" s="12">
        <v>17250</v>
      </c>
      <c r="GY54" s="9"/>
      <c r="GZ54" s="280" t="s">
        <v>82</v>
      </c>
      <c r="HA54" s="281"/>
      <c r="HB54" s="18" t="s">
        <v>5</v>
      </c>
      <c r="HC54" s="17">
        <v>17250</v>
      </c>
      <c r="HD54" s="11" t="s">
        <v>29</v>
      </c>
      <c r="HE54" s="12">
        <v>17250</v>
      </c>
    </row>
    <row r="55" spans="1:213" ht="15" customHeight="1" x14ac:dyDescent="0.3">
      <c r="A55" s="24"/>
      <c r="B55" s="40"/>
      <c r="C55" s="46"/>
      <c r="D55" s="47"/>
      <c r="E55" s="42" t="s">
        <v>6</v>
      </c>
      <c r="F55" s="43">
        <v>2000</v>
      </c>
      <c r="G55" s="42"/>
      <c r="H55" s="45">
        <v>0</v>
      </c>
      <c r="I55" s="3"/>
      <c r="J55" s="18" t="s">
        <v>6</v>
      </c>
      <c r="K55" s="17">
        <v>2000</v>
      </c>
      <c r="L55" s="18"/>
      <c r="M55" s="12">
        <v>2000</v>
      </c>
      <c r="O55" s="9"/>
      <c r="P55" s="10"/>
      <c r="Q55" s="3"/>
      <c r="R55" s="18" t="s">
        <v>6</v>
      </c>
      <c r="S55" s="17">
        <v>2000</v>
      </c>
      <c r="T55" s="18"/>
      <c r="U55" s="12">
        <v>2000</v>
      </c>
      <c r="W55" s="9"/>
      <c r="X55" s="10"/>
      <c r="Y55" s="3"/>
      <c r="Z55" s="18" t="s">
        <v>6</v>
      </c>
      <c r="AA55" s="17">
        <v>2000</v>
      </c>
      <c r="AB55" s="18"/>
      <c r="AC55" s="12">
        <v>2000</v>
      </c>
      <c r="AE55" s="9"/>
      <c r="AF55" s="10"/>
      <c r="AG55" s="3"/>
      <c r="AH55" s="18" t="s">
        <v>6</v>
      </c>
      <c r="AI55" s="17">
        <v>2000</v>
      </c>
      <c r="AJ55" s="18"/>
      <c r="AK55" s="12">
        <v>2000</v>
      </c>
      <c r="AM55" s="9"/>
      <c r="AN55" s="10"/>
      <c r="AO55" s="3"/>
      <c r="AP55" s="18" t="s">
        <v>6</v>
      </c>
      <c r="AQ55" s="17">
        <v>2000</v>
      </c>
      <c r="AR55" s="18"/>
      <c r="AS55" s="12">
        <v>2000</v>
      </c>
      <c r="AU55" s="9"/>
      <c r="AV55" s="10"/>
      <c r="AW55" s="3"/>
      <c r="AX55" s="18" t="s">
        <v>6</v>
      </c>
      <c r="AY55" s="17">
        <v>2000</v>
      </c>
      <c r="AZ55" s="18"/>
      <c r="BA55" s="12">
        <v>2000</v>
      </c>
      <c r="BC55" s="9"/>
      <c r="BD55" s="10"/>
      <c r="BE55" s="3"/>
      <c r="BF55" s="18" t="s">
        <v>6</v>
      </c>
      <c r="BG55" s="17">
        <v>2000</v>
      </c>
      <c r="BH55" s="18"/>
      <c r="BI55" s="12">
        <v>2000</v>
      </c>
      <c r="BK55" s="9"/>
      <c r="BL55" s="10"/>
      <c r="BM55" s="3"/>
      <c r="BN55" s="18" t="s">
        <v>6</v>
      </c>
      <c r="BO55" s="17">
        <v>2000</v>
      </c>
      <c r="BP55" s="18"/>
      <c r="BQ55" s="12">
        <v>2000</v>
      </c>
      <c r="BS55" s="9"/>
      <c r="BT55" s="10"/>
      <c r="BU55" s="3"/>
      <c r="BV55" s="18" t="s">
        <v>6</v>
      </c>
      <c r="BW55" s="17">
        <v>2000</v>
      </c>
      <c r="BX55" s="18"/>
      <c r="BY55" s="12">
        <v>2000</v>
      </c>
      <c r="CA55" s="9"/>
      <c r="CB55" s="10"/>
      <c r="CC55" s="3"/>
      <c r="CD55" s="18" t="s">
        <v>6</v>
      </c>
      <c r="CE55" s="17">
        <v>2000</v>
      </c>
      <c r="CF55" s="18"/>
      <c r="CG55" s="12">
        <v>2000</v>
      </c>
      <c r="CI55" s="9"/>
      <c r="CJ55" s="10"/>
      <c r="CK55" s="3"/>
      <c r="CL55" s="18" t="s">
        <v>6</v>
      </c>
      <c r="CM55" s="17">
        <v>2000</v>
      </c>
      <c r="CN55" s="18"/>
      <c r="CO55" s="12">
        <v>2000</v>
      </c>
      <c r="CQ55" s="9"/>
      <c r="CR55" s="10"/>
      <c r="CS55" s="3"/>
      <c r="CT55" s="18" t="s">
        <v>6</v>
      </c>
      <c r="CU55" s="17">
        <v>2000</v>
      </c>
      <c r="CV55" s="18"/>
      <c r="CW55" s="12">
        <v>2000</v>
      </c>
      <c r="CY55" s="9"/>
      <c r="CZ55" s="10"/>
      <c r="DA55" s="3"/>
      <c r="DB55" s="18" t="s">
        <v>6</v>
      </c>
      <c r="DC55" s="17">
        <v>2000</v>
      </c>
      <c r="DD55" s="18"/>
      <c r="DE55" s="12">
        <v>2000</v>
      </c>
      <c r="DG55" s="9"/>
      <c r="DH55" s="10"/>
      <c r="DI55" s="3"/>
      <c r="DJ55" s="18" t="s">
        <v>6</v>
      </c>
      <c r="DK55" s="17">
        <v>2000</v>
      </c>
      <c r="DL55" s="18"/>
      <c r="DM55" s="12">
        <v>2000</v>
      </c>
      <c r="DO55" s="9"/>
      <c r="DP55" s="10"/>
      <c r="DQ55" s="3"/>
      <c r="DR55" s="18" t="s">
        <v>6</v>
      </c>
      <c r="DS55" s="17">
        <v>2000</v>
      </c>
      <c r="DT55" s="18"/>
      <c r="DU55" s="12">
        <v>2000</v>
      </c>
      <c r="DW55" s="9"/>
      <c r="DX55" s="10"/>
      <c r="DY55" s="3"/>
      <c r="DZ55" s="18" t="s">
        <v>6</v>
      </c>
      <c r="EA55" s="17">
        <v>2000</v>
      </c>
      <c r="EB55" s="18"/>
      <c r="EC55" s="12">
        <v>2000</v>
      </c>
      <c r="EE55" s="9"/>
      <c r="EF55" s="10"/>
      <c r="EG55" s="3"/>
      <c r="EH55" s="18" t="s">
        <v>6</v>
      </c>
      <c r="EI55" s="17">
        <v>2000</v>
      </c>
      <c r="EJ55" s="18"/>
      <c r="EK55" s="12">
        <v>2000</v>
      </c>
      <c r="EM55" s="9"/>
      <c r="EN55" s="10"/>
      <c r="EO55" s="3"/>
      <c r="EP55" s="18" t="s">
        <v>6</v>
      </c>
      <c r="EQ55" s="17">
        <v>2000</v>
      </c>
      <c r="ER55" s="18"/>
      <c r="ES55" s="12">
        <v>2000</v>
      </c>
      <c r="EU55" s="9"/>
      <c r="EV55" s="10"/>
      <c r="EW55" s="3"/>
      <c r="EX55" s="18" t="s">
        <v>6</v>
      </c>
      <c r="EY55" s="17">
        <v>2000</v>
      </c>
      <c r="EZ55" s="18"/>
      <c r="FA55" s="12">
        <v>2000</v>
      </c>
      <c r="FC55" s="9"/>
      <c r="FD55" s="10"/>
      <c r="FE55" s="3"/>
      <c r="FF55" s="18" t="s">
        <v>6</v>
      </c>
      <c r="FG55" s="17">
        <v>2000</v>
      </c>
      <c r="FH55" s="18"/>
      <c r="FI55" s="12">
        <v>2000</v>
      </c>
      <c r="FK55" s="9"/>
      <c r="FL55" s="10"/>
      <c r="FM55" s="3"/>
      <c r="FN55" s="18" t="s">
        <v>6</v>
      </c>
      <c r="FO55" s="17">
        <v>2000</v>
      </c>
      <c r="FP55" s="18"/>
      <c r="FQ55" s="12">
        <v>2000</v>
      </c>
      <c r="FS55" s="9"/>
      <c r="FT55" s="10"/>
      <c r="FU55" s="3"/>
      <c r="FV55" s="18" t="s">
        <v>6</v>
      </c>
      <c r="FW55" s="17">
        <v>2000</v>
      </c>
      <c r="FX55" s="18"/>
      <c r="FY55" s="12">
        <v>2000</v>
      </c>
      <c r="GA55" s="9"/>
      <c r="GB55" s="10"/>
      <c r="GC55" s="3"/>
      <c r="GD55" s="18" t="s">
        <v>6</v>
      </c>
      <c r="GE55" s="17">
        <v>2000</v>
      </c>
      <c r="GF55" s="18"/>
      <c r="GG55" s="12">
        <v>2000</v>
      </c>
      <c r="GI55" s="9"/>
      <c r="GJ55" s="10"/>
      <c r="GK55" s="3"/>
      <c r="GL55" s="18" t="s">
        <v>6</v>
      </c>
      <c r="GM55" s="17">
        <v>2000</v>
      </c>
      <c r="GN55" s="18"/>
      <c r="GO55" s="12">
        <v>2000</v>
      </c>
      <c r="GQ55" s="9"/>
      <c r="GR55" s="10"/>
      <c r="GS55" s="3"/>
      <c r="GT55" s="18" t="s">
        <v>6</v>
      </c>
      <c r="GU55" s="17">
        <v>2000</v>
      </c>
      <c r="GV55" s="18"/>
      <c r="GW55" s="12">
        <v>2000</v>
      </c>
      <c r="GY55" s="9"/>
      <c r="GZ55" s="10"/>
      <c r="HA55" s="3"/>
      <c r="HB55" s="18" t="s">
        <v>6</v>
      </c>
      <c r="HC55" s="17">
        <v>2000</v>
      </c>
      <c r="HD55" s="18"/>
      <c r="HE55" s="12">
        <v>2000</v>
      </c>
    </row>
    <row r="56" spans="1:213" ht="15" customHeight="1" x14ac:dyDescent="0.3">
      <c r="A56" s="24"/>
      <c r="B56" s="40"/>
      <c r="C56" s="46"/>
      <c r="D56" s="47"/>
      <c r="E56" s="48" t="s">
        <v>7</v>
      </c>
      <c r="F56" s="49">
        <v>25000</v>
      </c>
      <c r="G56" s="48"/>
      <c r="H56" s="50">
        <f>H54+H55</f>
        <v>25000</v>
      </c>
      <c r="I56" s="3"/>
      <c r="J56" s="19" t="s">
        <v>7</v>
      </c>
      <c r="K56" s="20">
        <f>K54+K55</f>
        <v>19250</v>
      </c>
      <c r="L56" s="19"/>
      <c r="M56" s="14">
        <f>M54+M55</f>
        <v>19250</v>
      </c>
      <c r="O56" s="9"/>
      <c r="P56" s="10"/>
      <c r="Q56" s="3"/>
      <c r="R56" s="19" t="s">
        <v>7</v>
      </c>
      <c r="S56" s="20">
        <f>S54+S55</f>
        <v>19250</v>
      </c>
      <c r="T56" s="19"/>
      <c r="U56" s="14">
        <f>U54+U55</f>
        <v>19250</v>
      </c>
      <c r="W56" s="9"/>
      <c r="X56" s="10"/>
      <c r="Y56" s="3"/>
      <c r="Z56" s="19" t="s">
        <v>7</v>
      </c>
      <c r="AA56" s="20">
        <f>AA54+AA55</f>
        <v>19250</v>
      </c>
      <c r="AB56" s="19"/>
      <c r="AC56" s="14">
        <f>AC54+AC55</f>
        <v>19250</v>
      </c>
      <c r="AE56" s="9"/>
      <c r="AF56" s="10"/>
      <c r="AG56" s="3"/>
      <c r="AH56" s="19" t="s">
        <v>7</v>
      </c>
      <c r="AI56" s="20">
        <f>AI54+AI55</f>
        <v>19250</v>
      </c>
      <c r="AJ56" s="19"/>
      <c r="AK56" s="14">
        <f>AK54+AK55</f>
        <v>19250</v>
      </c>
      <c r="AM56" s="9"/>
      <c r="AN56" s="10"/>
      <c r="AO56" s="3"/>
      <c r="AP56" s="19" t="s">
        <v>7</v>
      </c>
      <c r="AQ56" s="20">
        <f>AQ54+AQ55</f>
        <v>19250</v>
      </c>
      <c r="AR56" s="19"/>
      <c r="AS56" s="14">
        <f>AS54+AS55</f>
        <v>19250</v>
      </c>
      <c r="AU56" s="9"/>
      <c r="AV56" s="10"/>
      <c r="AW56" s="3"/>
      <c r="AX56" s="19" t="s">
        <v>7</v>
      </c>
      <c r="AY56" s="20">
        <f>AY54+AY55</f>
        <v>19250</v>
      </c>
      <c r="AZ56" s="19"/>
      <c r="BA56" s="14">
        <f>BA54+BA55</f>
        <v>19250</v>
      </c>
      <c r="BC56" s="9"/>
      <c r="BD56" s="10"/>
      <c r="BE56" s="3"/>
      <c r="BF56" s="19" t="s">
        <v>7</v>
      </c>
      <c r="BG56" s="20">
        <f>BG54+BG55</f>
        <v>19250</v>
      </c>
      <c r="BH56" s="19"/>
      <c r="BI56" s="14">
        <f>BI54+BI55</f>
        <v>19250</v>
      </c>
      <c r="BK56" s="9"/>
      <c r="BL56" s="10"/>
      <c r="BM56" s="3"/>
      <c r="BN56" s="19" t="s">
        <v>7</v>
      </c>
      <c r="BO56" s="20">
        <f>BO54+BO55</f>
        <v>19250</v>
      </c>
      <c r="BP56" s="19"/>
      <c r="BQ56" s="14">
        <f>BQ54+BQ55</f>
        <v>19250</v>
      </c>
      <c r="BS56" s="9"/>
      <c r="BT56" s="10"/>
      <c r="BU56" s="3"/>
      <c r="BV56" s="19" t="s">
        <v>7</v>
      </c>
      <c r="BW56" s="20">
        <f>BW54+BW55</f>
        <v>19250</v>
      </c>
      <c r="BX56" s="19"/>
      <c r="BY56" s="14">
        <f>BY54+BY55</f>
        <v>19250</v>
      </c>
      <c r="CA56" s="9"/>
      <c r="CB56" s="10"/>
      <c r="CC56" s="3"/>
      <c r="CD56" s="19" t="s">
        <v>7</v>
      </c>
      <c r="CE56" s="20">
        <f>CE54+CE55</f>
        <v>19250</v>
      </c>
      <c r="CF56" s="19"/>
      <c r="CG56" s="14">
        <f>CG54+CG55</f>
        <v>19250</v>
      </c>
      <c r="CI56" s="9"/>
      <c r="CJ56" s="10"/>
      <c r="CK56" s="3"/>
      <c r="CL56" s="19" t="s">
        <v>7</v>
      </c>
      <c r="CM56" s="20">
        <f>CM54+CM55</f>
        <v>19250</v>
      </c>
      <c r="CN56" s="19"/>
      <c r="CO56" s="14">
        <f>CO54+CO55</f>
        <v>19250</v>
      </c>
      <c r="CQ56" s="9"/>
      <c r="CR56" s="10"/>
      <c r="CS56" s="3"/>
      <c r="CT56" s="19" t="s">
        <v>7</v>
      </c>
      <c r="CU56" s="20">
        <f>CU54+CU55</f>
        <v>19250</v>
      </c>
      <c r="CV56" s="19"/>
      <c r="CW56" s="14">
        <f>CW54+CW55</f>
        <v>19250</v>
      </c>
      <c r="CY56" s="9"/>
      <c r="CZ56" s="10"/>
      <c r="DA56" s="3"/>
      <c r="DB56" s="19" t="s">
        <v>7</v>
      </c>
      <c r="DC56" s="20">
        <f>DC54+DC55</f>
        <v>19250</v>
      </c>
      <c r="DD56" s="19"/>
      <c r="DE56" s="14">
        <f>DE54+DE55</f>
        <v>19250</v>
      </c>
      <c r="DG56" s="9"/>
      <c r="DH56" s="10"/>
      <c r="DI56" s="3"/>
      <c r="DJ56" s="19" t="s">
        <v>7</v>
      </c>
      <c r="DK56" s="20">
        <f>DK54+DK55</f>
        <v>19250</v>
      </c>
      <c r="DL56" s="19"/>
      <c r="DM56" s="14">
        <f>DM54+DM55</f>
        <v>19250</v>
      </c>
      <c r="DO56" s="9"/>
      <c r="DP56" s="10"/>
      <c r="DQ56" s="3"/>
      <c r="DR56" s="19" t="s">
        <v>7</v>
      </c>
      <c r="DS56" s="20">
        <f>DS54+DS55</f>
        <v>19250</v>
      </c>
      <c r="DT56" s="19"/>
      <c r="DU56" s="14">
        <f>DU54+DU55</f>
        <v>19250</v>
      </c>
      <c r="DW56" s="9"/>
      <c r="DX56" s="10"/>
      <c r="DY56" s="3"/>
      <c r="DZ56" s="19" t="s">
        <v>7</v>
      </c>
      <c r="EA56" s="20">
        <f>EA54+EA55</f>
        <v>19250</v>
      </c>
      <c r="EB56" s="19"/>
      <c r="EC56" s="14">
        <f>EC54+EC55</f>
        <v>19250</v>
      </c>
      <c r="EE56" s="9"/>
      <c r="EF56" s="10"/>
      <c r="EG56" s="3"/>
      <c r="EH56" s="19" t="s">
        <v>7</v>
      </c>
      <c r="EI56" s="20">
        <f>EI54+EI55</f>
        <v>19250</v>
      </c>
      <c r="EJ56" s="19"/>
      <c r="EK56" s="14">
        <f>EK54+EK55</f>
        <v>19250</v>
      </c>
      <c r="EM56" s="9"/>
      <c r="EN56" s="10"/>
      <c r="EO56" s="3"/>
      <c r="EP56" s="19" t="s">
        <v>7</v>
      </c>
      <c r="EQ56" s="20">
        <f>EQ54+EQ55</f>
        <v>19250</v>
      </c>
      <c r="ER56" s="19"/>
      <c r="ES56" s="14">
        <f>ES54+ES55</f>
        <v>19250</v>
      </c>
      <c r="EU56" s="9"/>
      <c r="EV56" s="10"/>
      <c r="EW56" s="3"/>
      <c r="EX56" s="19" t="s">
        <v>7</v>
      </c>
      <c r="EY56" s="20">
        <f>EY54+EY55</f>
        <v>19250</v>
      </c>
      <c r="EZ56" s="19"/>
      <c r="FA56" s="14">
        <f>FA54+FA55</f>
        <v>19250</v>
      </c>
      <c r="FC56" s="9"/>
      <c r="FD56" s="10"/>
      <c r="FE56" s="3"/>
      <c r="FF56" s="19" t="s">
        <v>7</v>
      </c>
      <c r="FG56" s="20">
        <f>FG54+FG55</f>
        <v>19250</v>
      </c>
      <c r="FH56" s="19"/>
      <c r="FI56" s="14">
        <f>FI54+FI55</f>
        <v>19250</v>
      </c>
      <c r="FK56" s="9"/>
      <c r="FL56" s="10"/>
      <c r="FM56" s="3"/>
      <c r="FN56" s="19" t="s">
        <v>7</v>
      </c>
      <c r="FO56" s="20">
        <f>FO54+FO55</f>
        <v>19250</v>
      </c>
      <c r="FP56" s="19"/>
      <c r="FQ56" s="14">
        <f>FQ54+FQ55</f>
        <v>19250</v>
      </c>
      <c r="FS56" s="9"/>
      <c r="FT56" s="10"/>
      <c r="FU56" s="3"/>
      <c r="FV56" s="19" t="s">
        <v>7</v>
      </c>
      <c r="FW56" s="20">
        <f>FW54+FW55</f>
        <v>19250</v>
      </c>
      <c r="FX56" s="19"/>
      <c r="FY56" s="14">
        <f>FY54+FY55</f>
        <v>19250</v>
      </c>
      <c r="GA56" s="9"/>
      <c r="GB56" s="10"/>
      <c r="GC56" s="3"/>
      <c r="GD56" s="19" t="s">
        <v>7</v>
      </c>
      <c r="GE56" s="20">
        <f>GE54+GE55</f>
        <v>19250</v>
      </c>
      <c r="GF56" s="19"/>
      <c r="GG56" s="14">
        <f>GG54+GG55</f>
        <v>19250</v>
      </c>
      <c r="GI56" s="9"/>
      <c r="GJ56" s="10"/>
      <c r="GK56" s="3"/>
      <c r="GL56" s="19" t="s">
        <v>7</v>
      </c>
      <c r="GM56" s="20">
        <f>GM54+GM55</f>
        <v>19250</v>
      </c>
      <c r="GN56" s="19"/>
      <c r="GO56" s="14">
        <f>GO54+GO55</f>
        <v>19250</v>
      </c>
      <c r="GQ56" s="9"/>
      <c r="GR56" s="10"/>
      <c r="GS56" s="3"/>
      <c r="GT56" s="19" t="s">
        <v>7</v>
      </c>
      <c r="GU56" s="20">
        <f>GU54+GU55</f>
        <v>19250</v>
      </c>
      <c r="GV56" s="19"/>
      <c r="GW56" s="14">
        <f>GW54+GW55</f>
        <v>19250</v>
      </c>
      <c r="GY56" s="9"/>
      <c r="GZ56" s="10"/>
      <c r="HA56" s="3"/>
      <c r="HB56" s="19" t="s">
        <v>7</v>
      </c>
      <c r="HC56" s="20">
        <f>HC54+HC55</f>
        <v>19250</v>
      </c>
      <c r="HD56" s="19"/>
      <c r="HE56" s="14">
        <f>HE54+HE55</f>
        <v>19250</v>
      </c>
    </row>
    <row r="57" spans="1:213" ht="15" customHeight="1" x14ac:dyDescent="0.3">
      <c r="A57" s="24"/>
      <c r="B57" s="40"/>
      <c r="C57" s="46"/>
      <c r="D57" s="47"/>
      <c r="E57" s="73"/>
      <c r="F57" s="74"/>
      <c r="G57" s="73"/>
      <c r="H57" s="75"/>
    </row>
    <row r="58" spans="1:213" ht="39" customHeight="1" x14ac:dyDescent="0.3">
      <c r="A58" s="180"/>
      <c r="B58" s="243" t="s">
        <v>66</v>
      </c>
      <c r="C58" s="243"/>
      <c r="D58" s="243"/>
      <c r="E58" s="243"/>
      <c r="F58" s="243"/>
      <c r="G58" s="77" t="s">
        <v>7</v>
      </c>
      <c r="H58" s="78">
        <f>H64+H89</f>
        <v>452200</v>
      </c>
    </row>
    <row r="59" spans="1:213" ht="52.5" x14ac:dyDescent="0.3">
      <c r="A59" s="182"/>
      <c r="B59" s="36"/>
      <c r="C59" s="36"/>
      <c r="D59" s="24"/>
      <c r="E59" s="79" t="s">
        <v>28</v>
      </c>
      <c r="F59" s="80" t="s">
        <v>125</v>
      </c>
      <c r="G59" s="235" t="s">
        <v>8</v>
      </c>
      <c r="H59" s="236"/>
    </row>
    <row r="60" spans="1:213" ht="16.5" x14ac:dyDescent="0.3">
      <c r="A60" s="24"/>
      <c r="B60" s="36"/>
      <c r="C60" s="36"/>
      <c r="D60" s="24"/>
      <c r="E60" s="207"/>
      <c r="F60" s="208"/>
      <c r="G60" s="207"/>
      <c r="H60" s="195"/>
    </row>
    <row r="61" spans="1:213" ht="16.5" x14ac:dyDescent="0.3">
      <c r="A61" s="24"/>
      <c r="B61" s="36"/>
      <c r="C61" s="36"/>
      <c r="D61" s="24"/>
      <c r="E61" s="207"/>
      <c r="F61" s="208"/>
      <c r="G61" s="207"/>
      <c r="H61" s="195"/>
    </row>
    <row r="62" spans="1:213" ht="16.5" x14ac:dyDescent="0.25">
      <c r="A62" s="215" t="s">
        <v>167</v>
      </c>
      <c r="B62" s="215"/>
      <c r="C62" s="215"/>
      <c r="D62" s="215"/>
      <c r="E62" s="215"/>
      <c r="F62" s="215"/>
      <c r="G62" s="215"/>
      <c r="H62" s="216"/>
    </row>
    <row r="63" spans="1:213" ht="16.5" x14ac:dyDescent="0.3">
      <c r="A63" s="283" t="s">
        <v>156</v>
      </c>
      <c r="B63" s="283"/>
      <c r="C63" s="283"/>
      <c r="D63" s="283"/>
      <c r="E63" s="283"/>
      <c r="F63" s="283"/>
      <c r="G63" s="283"/>
      <c r="H63" s="283"/>
    </row>
    <row r="64" spans="1:213" ht="52.5" customHeight="1" x14ac:dyDescent="0.3">
      <c r="A64" s="196"/>
      <c r="B64" s="197" t="s">
        <v>9</v>
      </c>
      <c r="C64" s="276" t="s">
        <v>31</v>
      </c>
      <c r="D64" s="276"/>
      <c r="E64" s="276"/>
      <c r="F64" s="276"/>
      <c r="G64" s="276"/>
      <c r="H64" s="198">
        <f>H69+H75+H81</f>
        <v>421000</v>
      </c>
    </row>
    <row r="65" spans="1:8" ht="16.5" x14ac:dyDescent="0.3">
      <c r="A65" s="24"/>
      <c r="B65" s="40" t="s">
        <v>15</v>
      </c>
      <c r="C65" s="71" t="s">
        <v>32</v>
      </c>
      <c r="D65" s="47"/>
      <c r="E65" s="47"/>
      <c r="F65" s="47"/>
      <c r="G65" s="47"/>
      <c r="H65" s="47"/>
    </row>
    <row r="66" spans="1:8" s="4" customFormat="1" ht="16.5" x14ac:dyDescent="0.25">
      <c r="A66"/>
      <c r="B66" s="40"/>
      <c r="C66" s="220" t="s">
        <v>87</v>
      </c>
      <c r="D66" s="221"/>
      <c r="E66" s="45" t="s">
        <v>5</v>
      </c>
      <c r="F66" s="45">
        <v>155000</v>
      </c>
      <c r="G66" s="68" t="s">
        <v>29</v>
      </c>
      <c r="H66" s="45">
        <v>0</v>
      </c>
    </row>
    <row r="67" spans="1:8" s="4" customFormat="1" ht="17.25" customHeight="1" x14ac:dyDescent="0.3">
      <c r="A67"/>
      <c r="B67" s="40"/>
      <c r="C67" s="47"/>
      <c r="D67" s="47"/>
      <c r="E67" s="45" t="s">
        <v>6</v>
      </c>
      <c r="F67" s="45">
        <v>5000</v>
      </c>
      <c r="G67" s="68" t="s">
        <v>127</v>
      </c>
      <c r="H67" s="45">
        <v>165000</v>
      </c>
    </row>
    <row r="68" spans="1:8" ht="15.75" customHeight="1" x14ac:dyDescent="0.3">
      <c r="A68" s="24"/>
      <c r="B68" s="40"/>
      <c r="C68" s="47"/>
      <c r="D68" s="47"/>
      <c r="E68" s="43" t="s">
        <v>47</v>
      </c>
      <c r="F68" s="45">
        <v>5000</v>
      </c>
      <c r="G68" s="68"/>
      <c r="H68" s="45"/>
    </row>
    <row r="69" spans="1:8" ht="14.25" customHeight="1" x14ac:dyDescent="0.3">
      <c r="A69" s="24"/>
      <c r="B69" s="40"/>
      <c r="C69" s="47"/>
      <c r="D69" s="47"/>
      <c r="E69" s="69" t="s">
        <v>7</v>
      </c>
      <c r="F69" s="50">
        <f>F66+F67+F68</f>
        <v>165000</v>
      </c>
      <c r="G69" s="69"/>
      <c r="H69" s="50">
        <v>165000</v>
      </c>
    </row>
    <row r="70" spans="1:8" ht="16.5" x14ac:dyDescent="0.3">
      <c r="A70" s="24"/>
      <c r="B70" s="51"/>
      <c r="C70" s="53"/>
      <c r="D70" s="53"/>
      <c r="E70" s="81"/>
      <c r="F70" s="56"/>
      <c r="G70" s="81"/>
      <c r="H70" s="56"/>
    </row>
    <row r="71" spans="1:8" ht="16.5" x14ac:dyDescent="0.3">
      <c r="A71" s="24"/>
      <c r="B71" s="51" t="s">
        <v>16</v>
      </c>
      <c r="C71" s="222" t="s">
        <v>56</v>
      </c>
      <c r="D71" s="222"/>
      <c r="E71" s="222"/>
      <c r="F71" s="222"/>
      <c r="G71" s="222"/>
      <c r="H71" s="222"/>
    </row>
    <row r="72" spans="1:8" ht="16.5" x14ac:dyDescent="0.3">
      <c r="A72" s="24"/>
      <c r="B72" s="51"/>
      <c r="C72" s="220" t="s">
        <v>86</v>
      </c>
      <c r="D72" s="221"/>
      <c r="E72" s="66" t="s">
        <v>62</v>
      </c>
      <c r="F72" s="45">
        <v>8000</v>
      </c>
      <c r="G72" s="68" t="s">
        <v>29</v>
      </c>
      <c r="H72" s="45">
        <v>11000</v>
      </c>
    </row>
    <row r="73" spans="1:8" ht="16.5" x14ac:dyDescent="0.3">
      <c r="A73" s="24"/>
      <c r="B73" s="51"/>
      <c r="C73" s="41"/>
      <c r="D73" s="41"/>
      <c r="E73" s="66" t="s">
        <v>46</v>
      </c>
      <c r="F73" s="45">
        <v>31000</v>
      </c>
      <c r="G73" s="68" t="s">
        <v>127</v>
      </c>
      <c r="H73" s="45">
        <v>30000</v>
      </c>
    </row>
    <row r="74" spans="1:8" ht="16.5" x14ac:dyDescent="0.3">
      <c r="A74" s="24"/>
      <c r="B74" s="51"/>
      <c r="C74" s="47"/>
      <c r="D74" s="47"/>
      <c r="E74" s="66" t="s">
        <v>6</v>
      </c>
      <c r="F74" s="45">
        <v>2000</v>
      </c>
      <c r="G74" s="66"/>
      <c r="H74" s="45"/>
    </row>
    <row r="75" spans="1:8" ht="17.25" customHeight="1" x14ac:dyDescent="0.3">
      <c r="A75" s="24"/>
      <c r="B75" s="51"/>
      <c r="C75" s="47"/>
      <c r="D75" s="47"/>
      <c r="E75" s="69" t="s">
        <v>7</v>
      </c>
      <c r="F75" s="50">
        <f>F72+F73+F74</f>
        <v>41000</v>
      </c>
      <c r="G75" s="69"/>
      <c r="H75" s="50">
        <f>H72+H73+H74</f>
        <v>41000</v>
      </c>
    </row>
    <row r="76" spans="1:8" ht="17.25" customHeight="1" x14ac:dyDescent="0.3">
      <c r="A76" s="24"/>
      <c r="B76" s="51"/>
      <c r="C76" s="47"/>
      <c r="D76" s="47"/>
      <c r="E76" s="199"/>
      <c r="F76" s="200"/>
      <c r="G76" s="199"/>
      <c r="H76" s="201"/>
    </row>
    <row r="77" spans="1:8" ht="16.5" x14ac:dyDescent="0.3">
      <c r="A77" s="24"/>
      <c r="B77" s="51" t="s">
        <v>17</v>
      </c>
      <c r="C77" s="222" t="s">
        <v>134</v>
      </c>
      <c r="D77" s="222"/>
      <c r="E77" s="222"/>
      <c r="F77" s="222"/>
      <c r="G77" s="222"/>
      <c r="H77" s="222"/>
    </row>
    <row r="78" spans="1:8" ht="16.5" x14ac:dyDescent="0.3">
      <c r="A78" s="24"/>
      <c r="B78" s="51"/>
      <c r="C78" s="220" t="s">
        <v>133</v>
      </c>
      <c r="D78" s="221"/>
      <c r="E78" s="66" t="s">
        <v>62</v>
      </c>
      <c r="F78" s="45">
        <v>0</v>
      </c>
      <c r="G78" s="68" t="s">
        <v>29</v>
      </c>
      <c r="H78" s="45">
        <v>150000</v>
      </c>
    </row>
    <row r="79" spans="1:8" ht="16.5" x14ac:dyDescent="0.3">
      <c r="A79" s="24"/>
      <c r="B79" s="51"/>
      <c r="C79" s="41"/>
      <c r="D79" s="41"/>
      <c r="E79" s="66" t="s">
        <v>46</v>
      </c>
      <c r="F79" s="45">
        <v>200000</v>
      </c>
      <c r="G79" s="68" t="s">
        <v>127</v>
      </c>
      <c r="H79" s="45">
        <v>65000</v>
      </c>
    </row>
    <row r="80" spans="1:8" ht="16.5" x14ac:dyDescent="0.3">
      <c r="A80" s="24"/>
      <c r="B80" s="51"/>
      <c r="C80" s="47"/>
      <c r="D80" s="47"/>
      <c r="E80" s="66" t="s">
        <v>6</v>
      </c>
      <c r="F80" s="45">
        <v>15000</v>
      </c>
      <c r="G80" s="66"/>
      <c r="H80" s="45"/>
    </row>
    <row r="81" spans="1:8" ht="17.25" customHeight="1" x14ac:dyDescent="0.3">
      <c r="A81" s="24"/>
      <c r="B81" s="51"/>
      <c r="C81" s="47"/>
      <c r="D81" s="47"/>
      <c r="E81" s="69" t="s">
        <v>7</v>
      </c>
      <c r="F81" s="50">
        <f>F78+F79+F80</f>
        <v>215000</v>
      </c>
      <c r="G81" s="69"/>
      <c r="H81" s="50">
        <f>H78+H79+H80</f>
        <v>215000</v>
      </c>
    </row>
    <row r="82" spans="1:8" ht="17.25" customHeight="1" x14ac:dyDescent="0.3">
      <c r="A82" s="24"/>
      <c r="B82" s="51"/>
      <c r="C82" s="47"/>
      <c r="D82" s="47"/>
      <c r="E82" s="123"/>
      <c r="F82" s="75"/>
      <c r="G82" s="123"/>
      <c r="H82" s="75"/>
    </row>
    <row r="83" spans="1:8" ht="16.5" x14ac:dyDescent="0.3">
      <c r="A83" s="24"/>
      <c r="B83" s="51" t="s">
        <v>18</v>
      </c>
      <c r="C83" s="222" t="s">
        <v>150</v>
      </c>
      <c r="D83" s="222"/>
      <c r="E83" s="222"/>
      <c r="F83" s="222"/>
      <c r="G83" s="222"/>
      <c r="H83" s="222"/>
    </row>
    <row r="84" spans="1:8" ht="16.5" x14ac:dyDescent="0.3">
      <c r="A84" s="24"/>
      <c r="B84" s="51"/>
      <c r="C84" s="220" t="s">
        <v>151</v>
      </c>
      <c r="D84" s="221"/>
      <c r="E84" s="66" t="s">
        <v>62</v>
      </c>
      <c r="F84" s="45">
        <v>0</v>
      </c>
      <c r="G84" s="68" t="s">
        <v>29</v>
      </c>
      <c r="H84" s="45">
        <v>32000</v>
      </c>
    </row>
    <row r="85" spans="1:8" ht="16.5" x14ac:dyDescent="0.3">
      <c r="A85" s="24"/>
      <c r="B85" s="51"/>
      <c r="C85" s="41"/>
      <c r="D85" s="41"/>
      <c r="E85" s="66" t="s">
        <v>46</v>
      </c>
      <c r="F85" s="45">
        <v>30000</v>
      </c>
      <c r="G85" s="68" t="s">
        <v>127</v>
      </c>
      <c r="H85" s="45">
        <v>0</v>
      </c>
    </row>
    <row r="86" spans="1:8" ht="16.5" x14ac:dyDescent="0.3">
      <c r="A86" s="24"/>
      <c r="B86" s="51"/>
      <c r="C86" s="47"/>
      <c r="D86" s="47"/>
      <c r="E86" s="66" t="s">
        <v>6</v>
      </c>
      <c r="F86" s="45">
        <v>2000</v>
      </c>
      <c r="G86" s="66"/>
      <c r="H86" s="45"/>
    </row>
    <row r="87" spans="1:8" ht="17.25" customHeight="1" x14ac:dyDescent="0.3">
      <c r="A87" s="24"/>
      <c r="B87" s="51"/>
      <c r="C87" s="47"/>
      <c r="D87" s="47"/>
      <c r="E87" s="69" t="s">
        <v>7</v>
      </c>
      <c r="F87" s="50">
        <f>F84+F85+F86</f>
        <v>32000</v>
      </c>
      <c r="G87" s="69"/>
      <c r="H87" s="50">
        <f>H84+H85+H86</f>
        <v>32000</v>
      </c>
    </row>
    <row r="88" spans="1:8" ht="17.25" customHeight="1" x14ac:dyDescent="0.3">
      <c r="A88" s="24"/>
      <c r="B88" s="51"/>
      <c r="C88" s="47"/>
      <c r="D88" s="47"/>
      <c r="E88" s="82"/>
      <c r="F88" s="83"/>
      <c r="G88" s="82"/>
      <c r="H88" s="84"/>
    </row>
    <row r="89" spans="1:8" ht="17.25" customHeight="1" x14ac:dyDescent="0.3">
      <c r="A89" s="183"/>
      <c r="B89" s="184" t="s">
        <v>67</v>
      </c>
      <c r="C89" s="233" t="s">
        <v>13</v>
      </c>
      <c r="D89" s="233"/>
      <c r="E89" s="233"/>
      <c r="F89" s="233"/>
      <c r="G89" s="233"/>
      <c r="H89" s="39">
        <f>H94+H100</f>
        <v>31200</v>
      </c>
    </row>
    <row r="90" spans="1:8" ht="13.5" customHeight="1" x14ac:dyDescent="0.3">
      <c r="A90" s="24"/>
      <c r="B90" s="40" t="s">
        <v>15</v>
      </c>
      <c r="C90" s="71" t="s">
        <v>68</v>
      </c>
      <c r="D90" s="47"/>
      <c r="E90" s="47"/>
      <c r="F90" s="47"/>
      <c r="G90" s="47"/>
      <c r="H90" s="47"/>
    </row>
    <row r="91" spans="1:8" s="4" customFormat="1" ht="16.5" x14ac:dyDescent="0.25">
      <c r="A91"/>
      <c r="B91" s="40"/>
      <c r="C91" s="220" t="s">
        <v>89</v>
      </c>
      <c r="D91" s="221"/>
      <c r="E91" s="45" t="s">
        <v>5</v>
      </c>
      <c r="F91" s="45">
        <v>13000</v>
      </c>
      <c r="G91" s="68" t="s">
        <v>29</v>
      </c>
      <c r="H91" s="45">
        <v>13000</v>
      </c>
    </row>
    <row r="92" spans="1:8" s="4" customFormat="1" ht="15.75" customHeight="1" x14ac:dyDescent="0.3">
      <c r="A92"/>
      <c r="B92" s="40"/>
      <c r="C92" s="47"/>
      <c r="D92" s="47"/>
      <c r="E92" s="45" t="s">
        <v>6</v>
      </c>
      <c r="F92" s="45">
        <v>0</v>
      </c>
      <c r="G92" s="68"/>
      <c r="H92" s="45"/>
    </row>
    <row r="93" spans="1:8" ht="15.75" customHeight="1" x14ac:dyDescent="0.3">
      <c r="A93" s="24"/>
      <c r="B93" s="40"/>
      <c r="C93" s="47"/>
      <c r="D93" s="47"/>
      <c r="E93" s="43" t="s">
        <v>69</v>
      </c>
      <c r="F93" s="45">
        <v>0</v>
      </c>
      <c r="G93" s="68"/>
      <c r="H93" s="45"/>
    </row>
    <row r="94" spans="1:8" ht="15.75" customHeight="1" x14ac:dyDescent="0.3">
      <c r="A94" s="24"/>
      <c r="B94" s="40"/>
      <c r="C94" s="47"/>
      <c r="D94" s="47"/>
      <c r="E94" s="69" t="s">
        <v>7</v>
      </c>
      <c r="F94" s="50">
        <f>SUM(F91:F93)</f>
        <v>13000</v>
      </c>
      <c r="G94" s="69"/>
      <c r="H94" s="50">
        <f>F94</f>
        <v>13000</v>
      </c>
    </row>
    <row r="95" spans="1:8" ht="15.75" customHeight="1" x14ac:dyDescent="0.3">
      <c r="A95" s="24"/>
      <c r="B95" s="85"/>
      <c r="C95" s="86"/>
      <c r="D95" s="86"/>
      <c r="E95" s="86"/>
      <c r="F95" s="86"/>
      <c r="G95" s="86"/>
      <c r="H95" s="87"/>
    </row>
    <row r="96" spans="1:8" ht="16.5" customHeight="1" x14ac:dyDescent="0.3">
      <c r="A96" s="24"/>
      <c r="B96" s="40" t="s">
        <v>16</v>
      </c>
      <c r="C96" s="262" t="s">
        <v>72</v>
      </c>
      <c r="D96" s="262"/>
      <c r="E96" s="262"/>
      <c r="F96" s="262"/>
      <c r="G96" s="262"/>
      <c r="H96" s="262"/>
    </row>
    <row r="97" spans="1:8" ht="16.5" customHeight="1" x14ac:dyDescent="0.3">
      <c r="A97" s="24"/>
      <c r="B97" s="47"/>
      <c r="C97" s="220" t="s">
        <v>88</v>
      </c>
      <c r="D97" s="221"/>
      <c r="E97" s="205" t="s">
        <v>5</v>
      </c>
      <c r="F97" s="90">
        <v>16200</v>
      </c>
      <c r="G97" s="68" t="s">
        <v>29</v>
      </c>
      <c r="H97" s="67">
        <v>2000</v>
      </c>
    </row>
    <row r="98" spans="1:8" ht="15.75" customHeight="1" x14ac:dyDescent="0.3">
      <c r="A98" s="24"/>
      <c r="B98" s="47"/>
      <c r="C98" s="47"/>
      <c r="D98" s="47"/>
      <c r="E98" s="205" t="s">
        <v>6</v>
      </c>
      <c r="F98" s="90">
        <v>2000</v>
      </c>
      <c r="G98" s="68" t="s">
        <v>127</v>
      </c>
      <c r="H98" s="67">
        <v>16200</v>
      </c>
    </row>
    <row r="99" spans="1:8" ht="16.5" x14ac:dyDescent="0.3">
      <c r="A99" s="24"/>
      <c r="B99" s="47"/>
      <c r="C99" s="47"/>
      <c r="D99" s="47"/>
      <c r="E99" s="206" t="s">
        <v>164</v>
      </c>
      <c r="F99" s="90">
        <v>0</v>
      </c>
      <c r="G99" s="68"/>
      <c r="H99" s="67">
        <v>0</v>
      </c>
    </row>
    <row r="100" spans="1:8" s="1" customFormat="1" ht="12" customHeight="1" x14ac:dyDescent="0.3">
      <c r="A100" s="51"/>
      <c r="B100" s="47"/>
      <c r="C100" s="47"/>
      <c r="D100" s="47"/>
      <c r="E100" s="69" t="s">
        <v>7</v>
      </c>
      <c r="F100" s="91">
        <f>F97+F98+F99</f>
        <v>18200</v>
      </c>
      <c r="G100" s="92"/>
      <c r="H100" s="70">
        <f>H97+H98+H99</f>
        <v>18200</v>
      </c>
    </row>
    <row r="101" spans="1:8" s="1" customFormat="1" ht="12" customHeight="1" x14ac:dyDescent="0.3">
      <c r="A101" s="51"/>
      <c r="B101" s="47"/>
      <c r="C101" s="47"/>
      <c r="D101" s="47"/>
      <c r="E101" s="123"/>
      <c r="F101" s="209"/>
      <c r="G101" s="210"/>
      <c r="H101" s="211"/>
    </row>
    <row r="102" spans="1:8" s="1" customFormat="1" ht="12" customHeight="1" x14ac:dyDescent="0.3">
      <c r="A102" s="51"/>
      <c r="B102" s="47"/>
      <c r="C102" s="47"/>
      <c r="D102" s="47"/>
      <c r="E102" s="123"/>
      <c r="F102" s="209"/>
      <c r="G102" s="210"/>
      <c r="H102" s="211"/>
    </row>
    <row r="103" spans="1:8" ht="16.5" x14ac:dyDescent="0.3">
      <c r="A103" s="217" t="s">
        <v>168</v>
      </c>
      <c r="B103" s="217"/>
      <c r="C103" s="217"/>
      <c r="D103" s="217"/>
      <c r="E103" s="217"/>
      <c r="F103" s="217"/>
      <c r="G103" s="217"/>
      <c r="H103" s="217"/>
    </row>
    <row r="104" spans="1:8" ht="16.5" x14ac:dyDescent="0.3">
      <c r="A104" s="284" t="s">
        <v>157</v>
      </c>
      <c r="B104" s="284"/>
      <c r="C104" s="284"/>
      <c r="D104" s="284"/>
      <c r="E104" s="284"/>
      <c r="F104" s="284"/>
      <c r="G104" s="284"/>
      <c r="H104" s="284"/>
    </row>
    <row r="105" spans="1:8" ht="17.25" customHeight="1" x14ac:dyDescent="0.3">
      <c r="A105" s="29"/>
      <c r="B105" s="28" t="s">
        <v>2</v>
      </c>
      <c r="C105" s="278" t="s">
        <v>3</v>
      </c>
      <c r="D105" s="278"/>
      <c r="E105" s="278"/>
      <c r="F105" s="278"/>
      <c r="G105" s="278"/>
      <c r="H105" s="279"/>
    </row>
    <row r="106" spans="1:8" ht="24.75" customHeight="1" x14ac:dyDescent="0.3">
      <c r="A106" s="35"/>
      <c r="B106" s="30"/>
      <c r="C106" s="31"/>
      <c r="D106" s="32"/>
      <c r="E106" s="32"/>
      <c r="F106" s="32"/>
      <c r="G106" s="33" t="s">
        <v>7</v>
      </c>
      <c r="H106" s="34">
        <f>H108+H174+H181+H193+H200</f>
        <v>1769570</v>
      </c>
    </row>
    <row r="107" spans="1:8" ht="54.75" customHeight="1" x14ac:dyDescent="0.3">
      <c r="A107" s="24"/>
      <c r="B107" s="36"/>
      <c r="C107" s="36"/>
      <c r="D107" s="24"/>
      <c r="E107" s="79" t="s">
        <v>28</v>
      </c>
      <c r="F107" s="80" t="s">
        <v>125</v>
      </c>
      <c r="G107" s="235" t="s">
        <v>8</v>
      </c>
      <c r="H107" s="236"/>
    </row>
    <row r="108" spans="1:8" ht="51.75" customHeight="1" x14ac:dyDescent="0.3">
      <c r="A108" s="183"/>
      <c r="B108" s="184" t="s">
        <v>23</v>
      </c>
      <c r="C108" s="238" t="s">
        <v>10</v>
      </c>
      <c r="D108" s="238"/>
      <c r="E108" s="238"/>
      <c r="F108" s="238"/>
      <c r="G108" s="238"/>
      <c r="H108" s="39">
        <f>H118+H123+H130+H136+H141+H146+H152+H156+H160+H166</f>
        <v>1692000</v>
      </c>
    </row>
    <row r="109" spans="1:8" ht="16.5" x14ac:dyDescent="0.3">
      <c r="A109" s="24"/>
      <c r="B109" s="24"/>
      <c r="C109" s="24"/>
      <c r="D109" s="24"/>
      <c r="E109" s="94"/>
      <c r="F109" s="95"/>
      <c r="G109" s="24"/>
      <c r="H109" s="93"/>
    </row>
    <row r="110" spans="1:8" s="4" customFormat="1" ht="15" customHeight="1" x14ac:dyDescent="0.3">
      <c r="A110" s="185"/>
      <c r="B110" s="96" t="s">
        <v>15</v>
      </c>
      <c r="C110" s="234" t="s">
        <v>105</v>
      </c>
      <c r="D110" s="234"/>
      <c r="E110" s="234"/>
      <c r="F110" s="234"/>
      <c r="G110" s="234"/>
      <c r="H110" s="234"/>
    </row>
    <row r="111" spans="1:8" s="4" customFormat="1" ht="34.5" customHeight="1" thickBot="1" x14ac:dyDescent="0.35">
      <c r="A111" s="24"/>
      <c r="B111" s="40"/>
      <c r="C111" s="244" t="s">
        <v>77</v>
      </c>
      <c r="D111" s="244"/>
      <c r="E111" s="88"/>
      <c r="F111" s="88"/>
      <c r="G111" s="88"/>
      <c r="H111" s="88"/>
    </row>
    <row r="112" spans="1:8" s="4" customFormat="1" ht="21" customHeight="1" thickBot="1" x14ac:dyDescent="0.35">
      <c r="A112" s="24"/>
      <c r="B112" s="97"/>
      <c r="C112" s="289" t="s">
        <v>106</v>
      </c>
      <c r="D112" s="290"/>
      <c r="E112" s="203" t="s">
        <v>63</v>
      </c>
      <c r="F112" s="98">
        <v>8000</v>
      </c>
      <c r="G112" s="99" t="s">
        <v>29</v>
      </c>
      <c r="H112" s="100">
        <v>28900</v>
      </c>
    </row>
    <row r="113" spans="1:8" ht="27.75" customHeight="1" x14ac:dyDescent="0.3">
      <c r="A113" s="24"/>
      <c r="B113" s="97"/>
      <c r="C113" s="291"/>
      <c r="D113" s="292"/>
      <c r="E113" s="247" t="s">
        <v>120</v>
      </c>
      <c r="F113" s="239">
        <v>22000</v>
      </c>
      <c r="G113" s="241" t="s">
        <v>33</v>
      </c>
      <c r="H113" s="224">
        <v>10000</v>
      </c>
    </row>
    <row r="114" spans="1:8" ht="17.25" thickBot="1" x14ac:dyDescent="0.35">
      <c r="A114" s="24"/>
      <c r="B114" s="97"/>
      <c r="C114" s="291"/>
      <c r="D114" s="292"/>
      <c r="E114" s="248"/>
      <c r="F114" s="240"/>
      <c r="G114" s="242"/>
      <c r="H114" s="225"/>
    </row>
    <row r="115" spans="1:8" ht="17.25" thickBot="1" x14ac:dyDescent="0.35">
      <c r="A115" s="24"/>
      <c r="B115" s="97"/>
      <c r="C115" s="291"/>
      <c r="D115" s="292"/>
      <c r="E115" s="204" t="s">
        <v>4</v>
      </c>
      <c r="F115" s="101">
        <v>8000</v>
      </c>
      <c r="G115" s="102"/>
      <c r="H115" s="192"/>
    </row>
    <row r="116" spans="1:8" ht="27.75" thickBot="1" x14ac:dyDescent="0.35">
      <c r="A116" s="24"/>
      <c r="B116" s="97"/>
      <c r="C116" s="291"/>
      <c r="D116" s="292"/>
      <c r="E116" s="204" t="s">
        <v>107</v>
      </c>
      <c r="F116" s="101">
        <v>26000</v>
      </c>
      <c r="G116" s="103" t="s">
        <v>58</v>
      </c>
      <c r="H116" s="100">
        <v>31100</v>
      </c>
    </row>
    <row r="117" spans="1:8" ht="17.25" thickBot="1" x14ac:dyDescent="0.35">
      <c r="A117" s="24"/>
      <c r="B117" s="97"/>
      <c r="C117" s="293"/>
      <c r="D117" s="294"/>
      <c r="E117" s="204" t="s">
        <v>64</v>
      </c>
      <c r="F117" s="104">
        <v>6000</v>
      </c>
      <c r="G117" s="105"/>
      <c r="H117" s="106"/>
    </row>
    <row r="118" spans="1:8" ht="45" customHeight="1" thickBot="1" x14ac:dyDescent="0.35">
      <c r="A118" s="24"/>
      <c r="B118" s="24"/>
      <c r="C118" s="47"/>
      <c r="D118" s="47"/>
      <c r="E118" s="107" t="s">
        <v>7</v>
      </c>
      <c r="F118" s="108">
        <f>SUM(F112,F113,F115,F116,F117)</f>
        <v>70000</v>
      </c>
      <c r="G118" s="109"/>
      <c r="H118" s="108">
        <v>70000</v>
      </c>
    </row>
    <row r="119" spans="1:8" ht="16.5" x14ac:dyDescent="0.3">
      <c r="A119" s="24"/>
      <c r="B119" s="24"/>
      <c r="C119" s="24"/>
      <c r="D119" s="47"/>
      <c r="E119" s="110"/>
      <c r="F119" s="111"/>
      <c r="G119" s="24"/>
      <c r="H119" s="112"/>
    </row>
    <row r="120" spans="1:8" ht="16.5" customHeight="1" x14ac:dyDescent="0.3">
      <c r="A120" s="185"/>
      <c r="B120" s="96" t="s">
        <v>16</v>
      </c>
      <c r="C120" s="234" t="s">
        <v>70</v>
      </c>
      <c r="D120" s="234"/>
      <c r="E120" s="234"/>
      <c r="F120" s="234"/>
      <c r="G120" s="234"/>
      <c r="H120" s="234"/>
    </row>
    <row r="121" spans="1:8" ht="20.25" customHeight="1" x14ac:dyDescent="0.3">
      <c r="A121" s="24"/>
      <c r="B121" s="40"/>
      <c r="C121" s="220" t="s">
        <v>81</v>
      </c>
      <c r="D121" s="221"/>
      <c r="E121" s="113" t="s">
        <v>59</v>
      </c>
      <c r="F121" s="45">
        <v>66000</v>
      </c>
      <c r="G121" s="68" t="s">
        <v>29</v>
      </c>
      <c r="H121" s="45">
        <v>70000</v>
      </c>
    </row>
    <row r="122" spans="1:8" ht="12.75" customHeight="1" x14ac:dyDescent="0.3">
      <c r="A122" s="24"/>
      <c r="B122" s="40"/>
      <c r="C122" s="47"/>
      <c r="D122" s="47"/>
      <c r="E122" s="113" t="s">
        <v>34</v>
      </c>
      <c r="F122" s="45">
        <v>4000</v>
      </c>
      <c r="G122" s="68"/>
      <c r="H122" s="45"/>
    </row>
    <row r="123" spans="1:8" ht="16.5" x14ac:dyDescent="0.3">
      <c r="A123" s="24"/>
      <c r="B123" s="40"/>
      <c r="C123" s="47"/>
      <c r="D123" s="47"/>
      <c r="E123" s="69" t="s">
        <v>7</v>
      </c>
      <c r="F123" s="50">
        <f>SUM(F121:F122)</f>
        <v>70000</v>
      </c>
      <c r="G123" s="69"/>
      <c r="H123" s="50">
        <f>SUM(H121:H122)</f>
        <v>70000</v>
      </c>
    </row>
    <row r="124" spans="1:8" ht="12.75" customHeight="1" x14ac:dyDescent="0.3">
      <c r="A124" s="24"/>
      <c r="B124" s="24"/>
      <c r="C124" s="24"/>
      <c r="D124" s="47"/>
      <c r="E124" s="110"/>
      <c r="F124" s="111"/>
      <c r="G124" s="24"/>
      <c r="H124" s="112"/>
    </row>
    <row r="125" spans="1:8" ht="11.25" customHeight="1" x14ac:dyDescent="0.3">
      <c r="A125" s="24"/>
      <c r="B125" s="24"/>
      <c r="C125" s="24"/>
      <c r="D125" s="47"/>
      <c r="E125" s="110"/>
      <c r="F125" s="111"/>
      <c r="G125" s="24"/>
      <c r="H125" s="112"/>
    </row>
    <row r="126" spans="1:8" ht="14.25" customHeight="1" x14ac:dyDescent="0.3">
      <c r="A126" s="185"/>
      <c r="B126" s="96" t="s">
        <v>17</v>
      </c>
      <c r="C126" s="234" t="s">
        <v>122</v>
      </c>
      <c r="D126" s="234"/>
      <c r="E126" s="234"/>
      <c r="F126" s="234"/>
      <c r="G126" s="234"/>
      <c r="H126" s="234"/>
    </row>
    <row r="127" spans="1:8" ht="15" customHeight="1" x14ac:dyDescent="0.3">
      <c r="A127" s="65"/>
      <c r="B127" s="115"/>
      <c r="C127" s="231" t="s">
        <v>121</v>
      </c>
      <c r="D127" s="232"/>
      <c r="E127" s="116" t="s">
        <v>59</v>
      </c>
      <c r="F127" s="117">
        <v>920000</v>
      </c>
      <c r="G127" s="118" t="s">
        <v>29</v>
      </c>
      <c r="H127" s="117">
        <v>0</v>
      </c>
    </row>
    <row r="128" spans="1:8" ht="27" x14ac:dyDescent="0.3">
      <c r="A128" s="65"/>
      <c r="B128" s="115"/>
      <c r="C128" s="119"/>
      <c r="D128" s="119"/>
      <c r="E128" s="116" t="s">
        <v>43</v>
      </c>
      <c r="F128" s="117">
        <v>40000</v>
      </c>
      <c r="G128" s="118" t="s">
        <v>127</v>
      </c>
      <c r="H128" s="117">
        <v>1000000</v>
      </c>
    </row>
    <row r="129" spans="1:8" ht="31.5" customHeight="1" x14ac:dyDescent="0.3">
      <c r="A129" s="65"/>
      <c r="B129" s="115"/>
      <c r="C129" s="119"/>
      <c r="D129" s="119"/>
      <c r="E129" s="120" t="s">
        <v>6</v>
      </c>
      <c r="F129" s="117">
        <v>40000</v>
      </c>
      <c r="G129" s="121"/>
      <c r="H129" s="122"/>
    </row>
    <row r="130" spans="1:8" ht="17.25" customHeight="1" x14ac:dyDescent="0.3">
      <c r="A130" s="65"/>
      <c r="B130" s="115"/>
      <c r="C130" s="119"/>
      <c r="D130" s="119"/>
      <c r="E130" s="121" t="s">
        <v>7</v>
      </c>
      <c r="F130" s="122">
        <f>F127+F128+F129</f>
        <v>1000000</v>
      </c>
      <c r="G130" s="121"/>
      <c r="H130" s="122">
        <f>H127+H128</f>
        <v>1000000</v>
      </c>
    </row>
    <row r="131" spans="1:8" ht="17.25" customHeight="1" x14ac:dyDescent="0.3">
      <c r="A131" s="65"/>
      <c r="B131" s="58"/>
      <c r="C131" s="53"/>
      <c r="D131" s="53"/>
      <c r="E131" s="123"/>
      <c r="F131" s="75"/>
      <c r="G131" s="123"/>
      <c r="H131" s="75"/>
    </row>
    <row r="132" spans="1:8" ht="17.25" customHeight="1" x14ac:dyDescent="0.3">
      <c r="A132" s="185"/>
      <c r="B132" s="186" t="s">
        <v>18</v>
      </c>
      <c r="C132" s="230" t="s">
        <v>109</v>
      </c>
      <c r="D132" s="230"/>
      <c r="E132" s="230"/>
      <c r="F132" s="230"/>
      <c r="G132" s="230"/>
      <c r="H132" s="230"/>
    </row>
    <row r="133" spans="1:8" ht="18.75" customHeight="1" x14ac:dyDescent="0.3">
      <c r="A133" s="24"/>
      <c r="B133" s="51"/>
      <c r="C133" s="228" t="s">
        <v>108</v>
      </c>
      <c r="D133" s="229"/>
      <c r="E133" s="45" t="s">
        <v>4</v>
      </c>
      <c r="F133" s="45">
        <v>0</v>
      </c>
      <c r="G133" s="68" t="s">
        <v>29</v>
      </c>
      <c r="H133" s="45">
        <v>15000</v>
      </c>
    </row>
    <row r="134" spans="1:8" ht="18.75" customHeight="1" x14ac:dyDescent="0.3">
      <c r="A134" s="24"/>
      <c r="B134" s="51"/>
      <c r="C134" s="24"/>
      <c r="D134" s="24"/>
      <c r="E134" s="45" t="s">
        <v>5</v>
      </c>
      <c r="F134" s="45">
        <v>10000</v>
      </c>
      <c r="G134" s="68"/>
      <c r="H134" s="45"/>
    </row>
    <row r="135" spans="1:8" ht="16.5" x14ac:dyDescent="0.3">
      <c r="A135" s="24"/>
      <c r="B135" s="51"/>
      <c r="C135" s="24"/>
      <c r="D135" s="24"/>
      <c r="E135" s="45" t="s">
        <v>6</v>
      </c>
      <c r="F135" s="45">
        <v>5000</v>
      </c>
      <c r="G135" s="68"/>
      <c r="H135" s="45"/>
    </row>
    <row r="136" spans="1:8" ht="15.75" customHeight="1" x14ac:dyDescent="0.3">
      <c r="A136" s="24"/>
      <c r="B136" s="51"/>
      <c r="C136" s="24"/>
      <c r="D136" s="47"/>
      <c r="E136" s="69" t="s">
        <v>7</v>
      </c>
      <c r="F136" s="50">
        <f>SUM(F133:F135)</f>
        <v>15000</v>
      </c>
      <c r="G136" s="66"/>
      <c r="H136" s="50">
        <f>SUM(H133:H135)</f>
        <v>15000</v>
      </c>
    </row>
    <row r="137" spans="1:8" ht="15" customHeight="1" x14ac:dyDescent="0.3">
      <c r="A137" s="24"/>
      <c r="B137" s="51"/>
      <c r="C137" s="24"/>
      <c r="D137" s="24"/>
      <c r="E137" s="71"/>
      <c r="F137" s="124"/>
      <c r="G137" s="71"/>
      <c r="H137" s="124"/>
    </row>
    <row r="138" spans="1:8" ht="18.75" customHeight="1" x14ac:dyDescent="0.3">
      <c r="A138" s="185"/>
      <c r="B138" s="186" t="s">
        <v>44</v>
      </c>
      <c r="C138" s="230" t="s">
        <v>110</v>
      </c>
      <c r="D138" s="230"/>
      <c r="E138" s="230"/>
      <c r="F138" s="230"/>
      <c r="G138" s="230"/>
      <c r="H138" s="230"/>
    </row>
    <row r="139" spans="1:8" ht="18.75" customHeight="1" x14ac:dyDescent="0.3">
      <c r="A139" s="24"/>
      <c r="B139" s="51"/>
      <c r="C139" s="228" t="s">
        <v>111</v>
      </c>
      <c r="D139" s="229"/>
      <c r="E139" s="45" t="s">
        <v>5</v>
      </c>
      <c r="F139" s="45">
        <v>18000</v>
      </c>
      <c r="G139" s="68" t="s">
        <v>29</v>
      </c>
      <c r="H139" s="45">
        <v>20000</v>
      </c>
    </row>
    <row r="140" spans="1:8" ht="16.5" x14ac:dyDescent="0.3">
      <c r="A140" s="24"/>
      <c r="B140" s="51"/>
      <c r="C140" s="24"/>
      <c r="D140" s="24"/>
      <c r="E140" s="45" t="s">
        <v>6</v>
      </c>
      <c r="F140" s="45">
        <v>2000</v>
      </c>
      <c r="G140" s="68"/>
      <c r="H140" s="45"/>
    </row>
    <row r="141" spans="1:8" ht="15.75" customHeight="1" x14ac:dyDescent="0.3">
      <c r="A141" s="24"/>
      <c r="B141" s="51"/>
      <c r="C141" s="24"/>
      <c r="D141" s="47"/>
      <c r="E141" s="69" t="s">
        <v>7</v>
      </c>
      <c r="F141" s="50">
        <f>SUM(F139:F140)</f>
        <v>20000</v>
      </c>
      <c r="G141" s="66"/>
      <c r="H141" s="50">
        <f>SUM(H139:H140)</f>
        <v>20000</v>
      </c>
    </row>
    <row r="142" spans="1:8" ht="24" customHeight="1" x14ac:dyDescent="0.3">
      <c r="A142" s="24"/>
      <c r="B142" s="51"/>
      <c r="C142" s="24"/>
      <c r="D142" s="47"/>
      <c r="E142" s="81"/>
      <c r="F142" s="56"/>
      <c r="G142" s="53"/>
      <c r="H142" s="56"/>
    </row>
    <row r="143" spans="1:8" ht="18.75" customHeight="1" x14ac:dyDescent="0.3">
      <c r="A143" s="185"/>
      <c r="B143" s="96" t="s">
        <v>45</v>
      </c>
      <c r="C143" s="234" t="s">
        <v>112</v>
      </c>
      <c r="D143" s="234"/>
      <c r="E143" s="234"/>
      <c r="F143" s="234"/>
      <c r="G143" s="234"/>
      <c r="H143" s="234"/>
    </row>
    <row r="144" spans="1:8" ht="18.75" customHeight="1" x14ac:dyDescent="0.3">
      <c r="A144" s="24"/>
      <c r="B144" s="51"/>
      <c r="C144" s="228" t="s">
        <v>113</v>
      </c>
      <c r="D144" s="229"/>
      <c r="E144" s="66" t="s">
        <v>46</v>
      </c>
      <c r="F144" s="45">
        <v>10000</v>
      </c>
      <c r="G144" s="68" t="s">
        <v>29</v>
      </c>
      <c r="H144" s="45">
        <v>14000</v>
      </c>
    </row>
    <row r="145" spans="1:8" ht="16.5" x14ac:dyDescent="0.3">
      <c r="A145" s="24"/>
      <c r="B145" s="51"/>
      <c r="C145" s="24"/>
      <c r="D145" s="47"/>
      <c r="E145" s="66" t="s">
        <v>6</v>
      </c>
      <c r="F145" s="45">
        <v>4000</v>
      </c>
      <c r="G145" s="66"/>
      <c r="H145" s="50"/>
    </row>
    <row r="146" spans="1:8" ht="15.75" customHeight="1" x14ac:dyDescent="0.3">
      <c r="A146" s="24"/>
      <c r="B146" s="51"/>
      <c r="C146" s="24"/>
      <c r="D146" s="47"/>
      <c r="E146" s="69" t="s">
        <v>7</v>
      </c>
      <c r="F146" s="50">
        <f>F144+F145</f>
        <v>14000</v>
      </c>
      <c r="G146" s="66"/>
      <c r="H146" s="50">
        <f>H144</f>
        <v>14000</v>
      </c>
    </row>
    <row r="147" spans="1:8" ht="16.5" x14ac:dyDescent="0.3">
      <c r="A147" s="24"/>
      <c r="B147" s="51"/>
      <c r="C147" s="24"/>
      <c r="D147" s="47"/>
      <c r="E147" s="81"/>
      <c r="F147" s="56"/>
      <c r="G147" s="53"/>
      <c r="H147" s="56"/>
    </row>
    <row r="148" spans="1:8" ht="18.75" customHeight="1" x14ac:dyDescent="0.3">
      <c r="A148" s="185"/>
      <c r="B148" s="96" t="s">
        <v>48</v>
      </c>
      <c r="C148" s="234" t="s">
        <v>114</v>
      </c>
      <c r="D148" s="234"/>
      <c r="E148" s="234"/>
      <c r="F148" s="234"/>
      <c r="G148" s="234"/>
      <c r="H148" s="234"/>
    </row>
    <row r="149" spans="1:8" ht="18.75" customHeight="1" x14ac:dyDescent="0.3">
      <c r="A149" s="24"/>
      <c r="B149" s="58"/>
      <c r="C149" s="220" t="s">
        <v>130</v>
      </c>
      <c r="D149" s="221"/>
      <c r="E149" s="113" t="s">
        <v>4</v>
      </c>
      <c r="F149" s="45">
        <v>6000</v>
      </c>
      <c r="G149" s="68" t="s">
        <v>29</v>
      </c>
      <c r="H149" s="45">
        <v>28000</v>
      </c>
    </row>
    <row r="150" spans="1:8" ht="16.5" x14ac:dyDescent="0.3">
      <c r="A150" s="24"/>
      <c r="B150" s="58"/>
      <c r="C150" s="41"/>
      <c r="D150" s="41"/>
      <c r="E150" s="113" t="s">
        <v>5</v>
      </c>
      <c r="F150" s="45">
        <v>18000</v>
      </c>
      <c r="G150" s="68"/>
      <c r="H150" s="45"/>
    </row>
    <row r="151" spans="1:8" ht="15" customHeight="1" x14ac:dyDescent="0.3">
      <c r="A151" s="24"/>
      <c r="B151" s="58"/>
      <c r="C151" s="53"/>
      <c r="D151" s="53"/>
      <c r="E151" s="113" t="s">
        <v>6</v>
      </c>
      <c r="F151" s="45">
        <v>4000</v>
      </c>
      <c r="G151" s="68"/>
      <c r="H151" s="45"/>
    </row>
    <row r="152" spans="1:8" ht="14.25" customHeight="1" x14ac:dyDescent="0.3">
      <c r="A152" s="24"/>
      <c r="B152" s="58"/>
      <c r="C152" s="53"/>
      <c r="D152" s="53"/>
      <c r="E152" s="125" t="s">
        <v>7</v>
      </c>
      <c r="F152" s="50">
        <f>F149+F150+F151</f>
        <v>28000</v>
      </c>
      <c r="G152" s="69"/>
      <c r="H152" s="50">
        <f>SUM(H149:H151)</f>
        <v>28000</v>
      </c>
    </row>
    <row r="153" spans="1:8" ht="18.75" customHeight="1" x14ac:dyDescent="0.3">
      <c r="A153" s="185"/>
      <c r="B153" s="186" t="s">
        <v>95</v>
      </c>
      <c r="C153" s="273" t="s">
        <v>115</v>
      </c>
      <c r="D153" s="273"/>
      <c r="E153" s="273"/>
      <c r="F153" s="273"/>
      <c r="G153" s="273"/>
      <c r="H153" s="274"/>
    </row>
    <row r="154" spans="1:8" ht="19.5" customHeight="1" x14ac:dyDescent="0.3">
      <c r="A154" s="24"/>
      <c r="B154" s="51"/>
      <c r="C154" s="228" t="s">
        <v>79</v>
      </c>
      <c r="D154" s="229"/>
      <c r="E154" s="66" t="s">
        <v>46</v>
      </c>
      <c r="F154" s="45">
        <v>110000</v>
      </c>
      <c r="G154" s="68" t="s">
        <v>29</v>
      </c>
      <c r="H154" s="45">
        <v>115000</v>
      </c>
    </row>
    <row r="155" spans="1:8" ht="19.5" customHeight="1" x14ac:dyDescent="0.3">
      <c r="A155" s="24"/>
      <c r="B155" s="51"/>
      <c r="C155" s="24"/>
      <c r="D155" s="47"/>
      <c r="E155" s="66" t="s">
        <v>6</v>
      </c>
      <c r="F155" s="45">
        <v>5000</v>
      </c>
      <c r="G155" s="68" t="s">
        <v>127</v>
      </c>
      <c r="H155" s="50"/>
    </row>
    <row r="156" spans="1:8" ht="17.25" customHeight="1" x14ac:dyDescent="0.3">
      <c r="A156" s="24"/>
      <c r="B156" s="51"/>
      <c r="C156" s="24"/>
      <c r="D156" s="47"/>
      <c r="E156" s="69" t="s">
        <v>7</v>
      </c>
      <c r="F156" s="50">
        <f>F154+F155</f>
        <v>115000</v>
      </c>
      <c r="G156" s="66"/>
      <c r="H156" s="50">
        <f>H154</f>
        <v>115000</v>
      </c>
    </row>
    <row r="157" spans="1:8" ht="17.25" customHeight="1" x14ac:dyDescent="0.3">
      <c r="A157" s="185"/>
      <c r="B157" s="186" t="s">
        <v>96</v>
      </c>
      <c r="C157" s="273" t="s">
        <v>116</v>
      </c>
      <c r="D157" s="273"/>
      <c r="E157" s="273"/>
      <c r="F157" s="273"/>
      <c r="G157" s="273"/>
      <c r="H157" s="274"/>
    </row>
    <row r="158" spans="1:8" ht="14.25" customHeight="1" x14ac:dyDescent="0.3">
      <c r="A158" s="24"/>
      <c r="B158" s="51"/>
      <c r="C158" s="228" t="s">
        <v>100</v>
      </c>
      <c r="D158" s="229"/>
      <c r="E158" s="66" t="s">
        <v>46</v>
      </c>
      <c r="F158" s="45">
        <v>260000</v>
      </c>
      <c r="G158" s="68" t="s">
        <v>29</v>
      </c>
      <c r="H158" s="45">
        <v>0</v>
      </c>
    </row>
    <row r="159" spans="1:8" ht="18.75" customHeight="1" x14ac:dyDescent="0.3">
      <c r="A159" s="24"/>
      <c r="B159" s="51"/>
      <c r="C159" s="24"/>
      <c r="D159" s="47"/>
      <c r="E159" s="66" t="s">
        <v>6</v>
      </c>
      <c r="F159" s="45">
        <v>20000</v>
      </c>
      <c r="G159" s="68" t="s">
        <v>127</v>
      </c>
      <c r="H159" s="45">
        <v>280000</v>
      </c>
    </row>
    <row r="160" spans="1:8" ht="19.5" customHeight="1" x14ac:dyDescent="0.3">
      <c r="A160" s="24"/>
      <c r="B160" s="51"/>
      <c r="C160" s="24"/>
      <c r="D160" s="47"/>
      <c r="E160" s="69" t="s">
        <v>7</v>
      </c>
      <c r="F160" s="50">
        <f>F158+F159</f>
        <v>280000</v>
      </c>
      <c r="G160" s="66"/>
      <c r="H160" s="50">
        <f>H158+H159</f>
        <v>280000</v>
      </c>
    </row>
    <row r="161" spans="1:213" ht="16.5" x14ac:dyDescent="0.3">
      <c r="A161" s="24"/>
      <c r="B161" s="40"/>
      <c r="C161" s="46"/>
      <c r="D161" s="47"/>
      <c r="E161" s="73"/>
      <c r="F161" s="74"/>
      <c r="G161" s="73"/>
      <c r="H161" s="75"/>
    </row>
    <row r="162" spans="1:213" ht="17.25" customHeight="1" x14ac:dyDescent="0.3">
      <c r="A162" s="185"/>
      <c r="B162" s="96" t="s">
        <v>97</v>
      </c>
      <c r="C162" s="234" t="s">
        <v>118</v>
      </c>
      <c r="D162" s="234"/>
      <c r="E162" s="234"/>
      <c r="F162" s="234"/>
      <c r="G162" s="234"/>
      <c r="H162" s="234"/>
    </row>
    <row r="163" spans="1:213" ht="17.25" customHeight="1" x14ac:dyDescent="0.3">
      <c r="A163" s="24"/>
      <c r="B163" s="58"/>
      <c r="C163" s="220" t="s">
        <v>119</v>
      </c>
      <c r="D163" s="221"/>
      <c r="E163" s="113" t="s">
        <v>4</v>
      </c>
      <c r="F163" s="45">
        <v>0</v>
      </c>
      <c r="G163" s="68" t="s">
        <v>29</v>
      </c>
      <c r="H163" s="45">
        <v>50000</v>
      </c>
    </row>
    <row r="164" spans="1:213" ht="16.5" x14ac:dyDescent="0.3">
      <c r="A164" s="24"/>
      <c r="B164" s="58"/>
      <c r="C164" s="41"/>
      <c r="D164" s="41"/>
      <c r="E164" s="113" t="s">
        <v>5</v>
      </c>
      <c r="F164" s="45">
        <v>70000</v>
      </c>
      <c r="G164" s="68" t="s">
        <v>127</v>
      </c>
      <c r="H164" s="45">
        <v>30000</v>
      </c>
    </row>
    <row r="165" spans="1:213" ht="17.25" customHeight="1" x14ac:dyDescent="0.3">
      <c r="A165" s="24"/>
      <c r="B165" s="58"/>
      <c r="C165" s="53"/>
      <c r="D165" s="53"/>
      <c r="E165" s="113" t="s">
        <v>6</v>
      </c>
      <c r="F165" s="45">
        <v>10000</v>
      </c>
      <c r="G165" s="68"/>
      <c r="H165" s="45"/>
    </row>
    <row r="166" spans="1:213" ht="17.25" customHeight="1" x14ac:dyDescent="0.3">
      <c r="A166" s="24"/>
      <c r="B166" s="58"/>
      <c r="C166" s="53"/>
      <c r="D166" s="53"/>
      <c r="E166" s="125" t="s">
        <v>7</v>
      </c>
      <c r="F166" s="50">
        <f>F163+F164+F165</f>
        <v>80000</v>
      </c>
      <c r="G166" s="69"/>
      <c r="H166" s="50">
        <f>SUM(H163:H165)</f>
        <v>80000</v>
      </c>
    </row>
    <row r="167" spans="1:213" ht="17.25" customHeight="1" x14ac:dyDescent="0.3">
      <c r="A167" s="24"/>
      <c r="B167" s="58"/>
      <c r="C167" s="53"/>
      <c r="D167" s="53"/>
      <c r="E167" s="193"/>
      <c r="F167" s="75"/>
      <c r="G167" s="123"/>
      <c r="H167" s="75"/>
    </row>
    <row r="168" spans="1:213" ht="17.25" customHeight="1" x14ac:dyDescent="0.3">
      <c r="A168" s="185"/>
      <c r="B168" s="96" t="s">
        <v>97</v>
      </c>
      <c r="C168" s="234" t="s">
        <v>148</v>
      </c>
      <c r="D168" s="234"/>
      <c r="E168" s="234"/>
      <c r="F168" s="234"/>
      <c r="G168" s="234"/>
      <c r="H168" s="234"/>
    </row>
    <row r="169" spans="1:213" ht="17.25" customHeight="1" x14ac:dyDescent="0.3">
      <c r="A169" s="24"/>
      <c r="B169" s="58"/>
      <c r="C169" s="220" t="s">
        <v>149</v>
      </c>
      <c r="D169" s="221"/>
      <c r="E169" s="113" t="s">
        <v>4</v>
      </c>
      <c r="F169" s="45">
        <v>50000</v>
      </c>
      <c r="G169" s="68" t="s">
        <v>29</v>
      </c>
      <c r="H169" s="45">
        <v>0</v>
      </c>
    </row>
    <row r="170" spans="1:213" ht="16.5" x14ac:dyDescent="0.3">
      <c r="A170" s="24"/>
      <c r="B170" s="58"/>
      <c r="C170" s="41"/>
      <c r="D170" s="41"/>
      <c r="E170" s="113" t="s">
        <v>5</v>
      </c>
      <c r="F170" s="45">
        <v>100000</v>
      </c>
      <c r="G170" s="68" t="s">
        <v>127</v>
      </c>
      <c r="H170" s="45">
        <v>155000</v>
      </c>
    </row>
    <row r="171" spans="1:213" ht="17.25" customHeight="1" x14ac:dyDescent="0.3">
      <c r="A171" s="24"/>
      <c r="B171" s="58"/>
      <c r="C171" s="53"/>
      <c r="D171" s="53"/>
      <c r="E171" s="113" t="s">
        <v>6</v>
      </c>
      <c r="F171" s="45">
        <v>5000</v>
      </c>
      <c r="G171" s="68"/>
      <c r="H171" s="45"/>
    </row>
    <row r="172" spans="1:213" ht="17.25" customHeight="1" x14ac:dyDescent="0.3">
      <c r="A172" s="24"/>
      <c r="B172" s="58"/>
      <c r="C172" s="53"/>
      <c r="D172" s="53"/>
      <c r="E172" s="125" t="s">
        <v>7</v>
      </c>
      <c r="F172" s="50">
        <f>F169+F170+F171</f>
        <v>155000</v>
      </c>
      <c r="G172" s="69"/>
      <c r="H172" s="50">
        <f>SUM(H169:H171)</f>
        <v>155000</v>
      </c>
    </row>
    <row r="173" spans="1:213" ht="17.25" customHeight="1" x14ac:dyDescent="0.3">
      <c r="A173" s="24"/>
      <c r="B173" s="58"/>
      <c r="C173" s="53"/>
      <c r="D173" s="53"/>
      <c r="E173" s="193"/>
      <c r="F173" s="75"/>
      <c r="G173" s="123"/>
      <c r="H173" s="75"/>
    </row>
    <row r="174" spans="1:213" ht="17.25" customHeight="1" x14ac:dyDescent="0.3">
      <c r="A174" s="183"/>
      <c r="B174" s="184" t="s">
        <v>24</v>
      </c>
      <c r="C174" s="233" t="s">
        <v>123</v>
      </c>
      <c r="D174" s="233"/>
      <c r="E174" s="233"/>
      <c r="F174" s="233"/>
      <c r="G174" s="233"/>
      <c r="H174" s="126">
        <f>H179+H180</f>
        <v>5000</v>
      </c>
      <c r="I174" s="277"/>
      <c r="J174" s="277"/>
      <c r="K174" s="277"/>
      <c r="L174" s="277"/>
      <c r="M174" s="7" t="e">
        <f>M179+M180</f>
        <v>#REF!</v>
      </c>
      <c r="O174" s="6" t="s">
        <v>25</v>
      </c>
      <c r="P174" s="277" t="s">
        <v>13</v>
      </c>
      <c r="Q174" s="277"/>
      <c r="R174" s="277"/>
      <c r="S174" s="277"/>
      <c r="T174" s="277"/>
      <c r="U174" s="7" t="e">
        <f>U179+U180</f>
        <v>#REF!</v>
      </c>
      <c r="W174" s="6" t="s">
        <v>25</v>
      </c>
      <c r="X174" s="277" t="s">
        <v>13</v>
      </c>
      <c r="Y174" s="277"/>
      <c r="Z174" s="277"/>
      <c r="AA174" s="277"/>
      <c r="AB174" s="277"/>
      <c r="AC174" s="7" t="e">
        <f>AC179+AC180</f>
        <v>#REF!</v>
      </c>
      <c r="AE174" s="6" t="s">
        <v>25</v>
      </c>
      <c r="AF174" s="277" t="s">
        <v>13</v>
      </c>
      <c r="AG174" s="277"/>
      <c r="AH174" s="277"/>
      <c r="AI174" s="277"/>
      <c r="AJ174" s="277"/>
      <c r="AK174" s="7" t="e">
        <f>AK179+AK180</f>
        <v>#REF!</v>
      </c>
      <c r="AM174" s="6" t="s">
        <v>25</v>
      </c>
      <c r="AN174" s="277" t="s">
        <v>13</v>
      </c>
      <c r="AO174" s="277"/>
      <c r="AP174" s="277"/>
      <c r="AQ174" s="277"/>
      <c r="AR174" s="277"/>
      <c r="AS174" s="7" t="e">
        <f>AS179+AS180</f>
        <v>#REF!</v>
      </c>
      <c r="AU174" s="6" t="s">
        <v>25</v>
      </c>
      <c r="AV174" s="277" t="s">
        <v>13</v>
      </c>
      <c r="AW174" s="277"/>
      <c r="AX174" s="277"/>
      <c r="AY174" s="277"/>
      <c r="AZ174" s="277"/>
      <c r="BA174" s="7" t="e">
        <f>BA179+BA180</f>
        <v>#REF!</v>
      </c>
      <c r="BC174" s="6" t="s">
        <v>25</v>
      </c>
      <c r="BD174" s="277" t="s">
        <v>13</v>
      </c>
      <c r="BE174" s="277"/>
      <c r="BF174" s="277"/>
      <c r="BG174" s="277"/>
      <c r="BH174" s="277"/>
      <c r="BI174" s="7" t="e">
        <f>BI179+BI180</f>
        <v>#REF!</v>
      </c>
      <c r="BK174" s="6" t="s">
        <v>25</v>
      </c>
      <c r="BL174" s="277" t="s">
        <v>13</v>
      </c>
      <c r="BM174" s="277"/>
      <c r="BN174" s="277"/>
      <c r="BO174" s="277"/>
      <c r="BP174" s="277"/>
      <c r="BQ174" s="7" t="e">
        <f>BQ179+BQ180</f>
        <v>#REF!</v>
      </c>
      <c r="BS174" s="6" t="s">
        <v>25</v>
      </c>
      <c r="BT174" s="277" t="s">
        <v>13</v>
      </c>
      <c r="BU174" s="277"/>
      <c r="BV174" s="277"/>
      <c r="BW174" s="277"/>
      <c r="BX174" s="277"/>
      <c r="BY174" s="7" t="e">
        <f>BY179+BY180</f>
        <v>#REF!</v>
      </c>
      <c r="CA174" s="6" t="s">
        <v>25</v>
      </c>
      <c r="CB174" s="277" t="s">
        <v>13</v>
      </c>
      <c r="CC174" s="277"/>
      <c r="CD174" s="277"/>
      <c r="CE174" s="277"/>
      <c r="CF174" s="277"/>
      <c r="CG174" s="7" t="e">
        <f>CG179+CG180</f>
        <v>#REF!</v>
      </c>
      <c r="CI174" s="6" t="s">
        <v>25</v>
      </c>
      <c r="CJ174" s="277" t="s">
        <v>13</v>
      </c>
      <c r="CK174" s="277"/>
      <c r="CL174" s="277"/>
      <c r="CM174" s="277"/>
      <c r="CN174" s="277"/>
      <c r="CO174" s="7" t="e">
        <f>CO179+CO180</f>
        <v>#REF!</v>
      </c>
      <c r="CQ174" s="6" t="s">
        <v>25</v>
      </c>
      <c r="CR174" s="277" t="s">
        <v>13</v>
      </c>
      <c r="CS174" s="277"/>
      <c r="CT174" s="277"/>
      <c r="CU174" s="277"/>
      <c r="CV174" s="277"/>
      <c r="CW174" s="7" t="e">
        <f>CW179+CW180</f>
        <v>#REF!</v>
      </c>
      <c r="CY174" s="6" t="s">
        <v>25</v>
      </c>
      <c r="CZ174" s="277" t="s">
        <v>13</v>
      </c>
      <c r="DA174" s="277"/>
      <c r="DB174" s="277"/>
      <c r="DC174" s="277"/>
      <c r="DD174" s="277"/>
      <c r="DE174" s="7" t="e">
        <f>DE179+DE180</f>
        <v>#REF!</v>
      </c>
      <c r="DG174" s="6" t="s">
        <v>25</v>
      </c>
      <c r="DH174" s="277" t="s">
        <v>13</v>
      </c>
      <c r="DI174" s="277"/>
      <c r="DJ174" s="277"/>
      <c r="DK174" s="277"/>
      <c r="DL174" s="277"/>
      <c r="DM174" s="7" t="e">
        <f>DM179+DM180</f>
        <v>#REF!</v>
      </c>
      <c r="DO174" s="6" t="s">
        <v>25</v>
      </c>
      <c r="DP174" s="277" t="s">
        <v>13</v>
      </c>
      <c r="DQ174" s="277"/>
      <c r="DR174" s="277"/>
      <c r="DS174" s="277"/>
      <c r="DT174" s="277"/>
      <c r="DU174" s="7" t="e">
        <f>DU179+DU180</f>
        <v>#REF!</v>
      </c>
      <c r="DW174" s="6" t="s">
        <v>25</v>
      </c>
      <c r="DX174" s="277" t="s">
        <v>13</v>
      </c>
      <c r="DY174" s="277"/>
      <c r="DZ174" s="277"/>
      <c r="EA174" s="277"/>
      <c r="EB174" s="277"/>
      <c r="EC174" s="7" t="e">
        <f>EC179+EC180</f>
        <v>#REF!</v>
      </c>
      <c r="EE174" s="6" t="s">
        <v>25</v>
      </c>
      <c r="EF174" s="277" t="s">
        <v>13</v>
      </c>
      <c r="EG174" s="277"/>
      <c r="EH174" s="277"/>
      <c r="EI174" s="277"/>
      <c r="EJ174" s="277"/>
      <c r="EK174" s="7" t="e">
        <f>EK179+EK180</f>
        <v>#REF!</v>
      </c>
      <c r="EM174" s="6" t="s">
        <v>25</v>
      </c>
      <c r="EN174" s="277" t="s">
        <v>13</v>
      </c>
      <c r="EO174" s="277"/>
      <c r="EP174" s="277"/>
      <c r="EQ174" s="277"/>
      <c r="ER174" s="277"/>
      <c r="ES174" s="7" t="e">
        <f>ES179+ES180</f>
        <v>#REF!</v>
      </c>
      <c r="EU174" s="6" t="s">
        <v>25</v>
      </c>
      <c r="EV174" s="277" t="s">
        <v>13</v>
      </c>
      <c r="EW174" s="277"/>
      <c r="EX174" s="277"/>
      <c r="EY174" s="277"/>
      <c r="EZ174" s="277"/>
      <c r="FA174" s="7" t="e">
        <f>FA179+FA180</f>
        <v>#REF!</v>
      </c>
      <c r="FC174" s="6" t="s">
        <v>25</v>
      </c>
      <c r="FD174" s="277" t="s">
        <v>13</v>
      </c>
      <c r="FE174" s="277"/>
      <c r="FF174" s="277"/>
      <c r="FG174" s="277"/>
      <c r="FH174" s="277"/>
      <c r="FI174" s="7" t="e">
        <f>FI179+FI180</f>
        <v>#REF!</v>
      </c>
      <c r="FK174" s="6" t="s">
        <v>25</v>
      </c>
      <c r="FL174" s="277" t="s">
        <v>13</v>
      </c>
      <c r="FM174" s="277"/>
      <c r="FN174" s="277"/>
      <c r="FO174" s="277"/>
      <c r="FP174" s="277"/>
      <c r="FQ174" s="7" t="e">
        <f>FQ179+FQ180</f>
        <v>#REF!</v>
      </c>
      <c r="FS174" s="6" t="s">
        <v>25</v>
      </c>
      <c r="FT174" s="277" t="s">
        <v>13</v>
      </c>
      <c r="FU174" s="277"/>
      <c r="FV174" s="277"/>
      <c r="FW174" s="277"/>
      <c r="FX174" s="277"/>
      <c r="FY174" s="7" t="e">
        <f>FY179+FY180</f>
        <v>#REF!</v>
      </c>
      <c r="GA174" s="6" t="s">
        <v>25</v>
      </c>
      <c r="GB174" s="277" t="s">
        <v>13</v>
      </c>
      <c r="GC174" s="277"/>
      <c r="GD174" s="277"/>
      <c r="GE174" s="277"/>
      <c r="GF174" s="277"/>
      <c r="GG174" s="7" t="e">
        <f>GG179+GG180</f>
        <v>#REF!</v>
      </c>
      <c r="GI174" s="6" t="s">
        <v>25</v>
      </c>
      <c r="GJ174" s="277" t="s">
        <v>13</v>
      </c>
      <c r="GK174" s="277"/>
      <c r="GL174" s="277"/>
      <c r="GM174" s="277"/>
      <c r="GN174" s="277"/>
      <c r="GO174" s="7" t="e">
        <f>GO179+GO180</f>
        <v>#REF!</v>
      </c>
      <c r="GQ174" s="6" t="s">
        <v>25</v>
      </c>
      <c r="GR174" s="277" t="s">
        <v>13</v>
      </c>
      <c r="GS174" s="277"/>
      <c r="GT174" s="277"/>
      <c r="GU174" s="277"/>
      <c r="GV174" s="277"/>
      <c r="GW174" s="7" t="e">
        <f>GW179+GW180</f>
        <v>#REF!</v>
      </c>
      <c r="GY174" s="6" t="s">
        <v>25</v>
      </c>
      <c r="GZ174" s="277" t="s">
        <v>13</v>
      </c>
      <c r="HA174" s="277"/>
      <c r="HB174" s="277"/>
      <c r="HC174" s="277"/>
      <c r="HD174" s="277"/>
      <c r="HE174" s="7" t="e">
        <f>HE179+HE180</f>
        <v>#REF!</v>
      </c>
    </row>
    <row r="175" spans="1:213" ht="17.25" customHeight="1" x14ac:dyDescent="0.3">
      <c r="A175" s="24"/>
      <c r="B175" s="114" t="s">
        <v>17</v>
      </c>
      <c r="C175" s="272" t="s">
        <v>124</v>
      </c>
      <c r="D175" s="272"/>
      <c r="E175" s="272"/>
      <c r="F175" s="272"/>
      <c r="G175" s="272"/>
      <c r="H175" s="272"/>
    </row>
    <row r="176" spans="1:213" ht="17.25" customHeight="1" x14ac:dyDescent="0.3">
      <c r="A176" s="65"/>
      <c r="B176" s="114"/>
      <c r="C176" s="231" t="s">
        <v>131</v>
      </c>
      <c r="D176" s="232"/>
      <c r="E176" s="120" t="s">
        <v>4</v>
      </c>
      <c r="F176" s="127">
        <v>5000</v>
      </c>
      <c r="G176" s="128" t="s">
        <v>29</v>
      </c>
      <c r="H176" s="117">
        <v>5000</v>
      </c>
    </row>
    <row r="177" spans="1:213" ht="17.25" customHeight="1" x14ac:dyDescent="0.3">
      <c r="A177" s="65"/>
      <c r="B177" s="129"/>
      <c r="C177" s="130"/>
      <c r="D177" s="131"/>
      <c r="E177" s="120" t="s">
        <v>5</v>
      </c>
      <c r="F177" s="127">
        <v>0</v>
      </c>
      <c r="G177" s="121"/>
      <c r="H177" s="122"/>
    </row>
    <row r="178" spans="1:213" ht="17.25" customHeight="1" x14ac:dyDescent="0.3">
      <c r="A178" s="65"/>
      <c r="B178" s="114"/>
      <c r="C178" s="132"/>
      <c r="D178" s="132"/>
      <c r="E178" s="133" t="s">
        <v>6</v>
      </c>
      <c r="F178" s="134">
        <v>0</v>
      </c>
      <c r="G178" s="133"/>
      <c r="H178" s="120"/>
    </row>
    <row r="179" spans="1:213" ht="17.25" customHeight="1" x14ac:dyDescent="0.3">
      <c r="A179" s="65"/>
      <c r="B179" s="114"/>
      <c r="C179" s="132"/>
      <c r="D179" s="130"/>
      <c r="E179" s="135" t="s">
        <v>7</v>
      </c>
      <c r="F179" s="136">
        <f>F176+F177+F178</f>
        <v>5000</v>
      </c>
      <c r="G179" s="135"/>
      <c r="H179" s="122">
        <f>SUM(H176,H177,H178)</f>
        <v>5000</v>
      </c>
    </row>
    <row r="180" spans="1:213" ht="17.25" customHeight="1" x14ac:dyDescent="0.3">
      <c r="A180" s="65"/>
      <c r="B180" s="51"/>
      <c r="C180" s="137"/>
      <c r="D180" s="137"/>
      <c r="E180" s="137"/>
      <c r="F180" s="137"/>
      <c r="G180" s="137"/>
      <c r="H180" s="24"/>
      <c r="I180" s="3"/>
      <c r="J180" s="13" t="s">
        <v>7</v>
      </c>
      <c r="K180" s="14" t="e">
        <f>#REF!+#REF!</f>
        <v>#REF!</v>
      </c>
      <c r="L180" s="16"/>
      <c r="M180" s="15" t="e">
        <f>#REF!</f>
        <v>#REF!</v>
      </c>
      <c r="O180" s="1"/>
      <c r="Q180" s="3"/>
      <c r="R180" s="13" t="s">
        <v>7</v>
      </c>
      <c r="S180" s="14" t="e">
        <f>#REF!+#REF!</f>
        <v>#REF!</v>
      </c>
      <c r="T180" s="16"/>
      <c r="U180" s="15" t="e">
        <f>#REF!</f>
        <v>#REF!</v>
      </c>
      <c r="W180" s="1"/>
      <c r="Y180" s="3"/>
      <c r="Z180" s="13" t="s">
        <v>7</v>
      </c>
      <c r="AA180" s="14" t="e">
        <f>#REF!+#REF!</f>
        <v>#REF!</v>
      </c>
      <c r="AB180" s="16"/>
      <c r="AC180" s="15" t="e">
        <f>#REF!</f>
        <v>#REF!</v>
      </c>
      <c r="AE180" s="1"/>
      <c r="AG180" s="3"/>
      <c r="AH180" s="13" t="s">
        <v>7</v>
      </c>
      <c r="AI180" s="14" t="e">
        <f>#REF!+#REF!</f>
        <v>#REF!</v>
      </c>
      <c r="AJ180" s="16"/>
      <c r="AK180" s="15" t="e">
        <f>#REF!</f>
        <v>#REF!</v>
      </c>
      <c r="AM180" s="1"/>
      <c r="AO180" s="3"/>
      <c r="AP180" s="13" t="s">
        <v>7</v>
      </c>
      <c r="AQ180" s="14" t="e">
        <f>#REF!+#REF!</f>
        <v>#REF!</v>
      </c>
      <c r="AR180" s="16"/>
      <c r="AS180" s="15" t="e">
        <f>#REF!</f>
        <v>#REF!</v>
      </c>
      <c r="AU180" s="1"/>
      <c r="AW180" s="3"/>
      <c r="AX180" s="13" t="s">
        <v>7</v>
      </c>
      <c r="AY180" s="14" t="e">
        <f>#REF!+#REF!</f>
        <v>#REF!</v>
      </c>
      <c r="AZ180" s="16"/>
      <c r="BA180" s="15" t="e">
        <f>#REF!</f>
        <v>#REF!</v>
      </c>
      <c r="BC180" s="1"/>
      <c r="BE180" s="3"/>
      <c r="BF180" s="13" t="s">
        <v>7</v>
      </c>
      <c r="BG180" s="14" t="e">
        <f>#REF!+#REF!</f>
        <v>#REF!</v>
      </c>
      <c r="BH180" s="16"/>
      <c r="BI180" s="15" t="e">
        <f>#REF!</f>
        <v>#REF!</v>
      </c>
      <c r="BK180" s="1"/>
      <c r="BM180" s="3"/>
      <c r="BN180" s="13" t="s">
        <v>7</v>
      </c>
      <c r="BO180" s="14" t="e">
        <f>#REF!+#REF!</f>
        <v>#REF!</v>
      </c>
      <c r="BP180" s="16"/>
      <c r="BQ180" s="15" t="e">
        <f>#REF!</f>
        <v>#REF!</v>
      </c>
      <c r="BS180" s="1"/>
      <c r="BU180" s="3"/>
      <c r="BV180" s="13" t="s">
        <v>7</v>
      </c>
      <c r="BW180" s="14" t="e">
        <f>#REF!+#REF!</f>
        <v>#REF!</v>
      </c>
      <c r="BX180" s="16"/>
      <c r="BY180" s="15" t="e">
        <f>#REF!</f>
        <v>#REF!</v>
      </c>
      <c r="CA180" s="1"/>
      <c r="CC180" s="3"/>
      <c r="CD180" s="13" t="s">
        <v>7</v>
      </c>
      <c r="CE180" s="14" t="e">
        <f>#REF!+#REF!</f>
        <v>#REF!</v>
      </c>
      <c r="CF180" s="16"/>
      <c r="CG180" s="15" t="e">
        <f>#REF!</f>
        <v>#REF!</v>
      </c>
      <c r="CI180" s="1"/>
      <c r="CK180" s="3"/>
      <c r="CL180" s="13" t="s">
        <v>7</v>
      </c>
      <c r="CM180" s="14" t="e">
        <f>#REF!+#REF!</f>
        <v>#REF!</v>
      </c>
      <c r="CN180" s="16"/>
      <c r="CO180" s="15" t="e">
        <f>#REF!</f>
        <v>#REF!</v>
      </c>
      <c r="CQ180" s="1"/>
      <c r="CS180" s="3"/>
      <c r="CT180" s="13" t="s">
        <v>7</v>
      </c>
      <c r="CU180" s="14" t="e">
        <f>#REF!+#REF!</f>
        <v>#REF!</v>
      </c>
      <c r="CV180" s="16"/>
      <c r="CW180" s="15" t="e">
        <f>#REF!</f>
        <v>#REF!</v>
      </c>
      <c r="CY180" s="1"/>
      <c r="DA180" s="3"/>
      <c r="DB180" s="13" t="s">
        <v>7</v>
      </c>
      <c r="DC180" s="14" t="e">
        <f>#REF!+#REF!</f>
        <v>#REF!</v>
      </c>
      <c r="DD180" s="16"/>
      <c r="DE180" s="15" t="e">
        <f>#REF!</f>
        <v>#REF!</v>
      </c>
      <c r="DG180" s="1"/>
      <c r="DI180" s="3"/>
      <c r="DJ180" s="13" t="s">
        <v>7</v>
      </c>
      <c r="DK180" s="14" t="e">
        <f>#REF!+#REF!</f>
        <v>#REF!</v>
      </c>
      <c r="DL180" s="16"/>
      <c r="DM180" s="15" t="e">
        <f>#REF!</f>
        <v>#REF!</v>
      </c>
      <c r="DO180" s="1"/>
      <c r="DQ180" s="3"/>
      <c r="DR180" s="13" t="s">
        <v>7</v>
      </c>
      <c r="DS180" s="14" t="e">
        <f>#REF!+#REF!</f>
        <v>#REF!</v>
      </c>
      <c r="DT180" s="16"/>
      <c r="DU180" s="15" t="e">
        <f>#REF!</f>
        <v>#REF!</v>
      </c>
      <c r="DW180" s="1"/>
      <c r="DY180" s="3"/>
      <c r="DZ180" s="13" t="s">
        <v>7</v>
      </c>
      <c r="EA180" s="14" t="e">
        <f>#REF!+#REF!</f>
        <v>#REF!</v>
      </c>
      <c r="EB180" s="16"/>
      <c r="EC180" s="15" t="e">
        <f>#REF!</f>
        <v>#REF!</v>
      </c>
      <c r="EE180" s="1"/>
      <c r="EG180" s="3"/>
      <c r="EH180" s="13" t="s">
        <v>7</v>
      </c>
      <c r="EI180" s="14" t="e">
        <f>#REF!+#REF!</f>
        <v>#REF!</v>
      </c>
      <c r="EJ180" s="16"/>
      <c r="EK180" s="15" t="e">
        <f>#REF!</f>
        <v>#REF!</v>
      </c>
      <c r="EM180" s="1"/>
      <c r="EO180" s="3"/>
      <c r="EP180" s="13" t="s">
        <v>7</v>
      </c>
      <c r="EQ180" s="14" t="e">
        <f>#REF!+#REF!</f>
        <v>#REF!</v>
      </c>
      <c r="ER180" s="16"/>
      <c r="ES180" s="15" t="e">
        <f>#REF!</f>
        <v>#REF!</v>
      </c>
      <c r="EU180" s="1"/>
      <c r="EW180" s="3"/>
      <c r="EX180" s="13" t="s">
        <v>7</v>
      </c>
      <c r="EY180" s="14" t="e">
        <f>#REF!+#REF!</f>
        <v>#REF!</v>
      </c>
      <c r="EZ180" s="16"/>
      <c r="FA180" s="15" t="e">
        <f>#REF!</f>
        <v>#REF!</v>
      </c>
      <c r="FC180" s="1"/>
      <c r="FE180" s="3"/>
      <c r="FF180" s="13" t="s">
        <v>7</v>
      </c>
      <c r="FG180" s="14" t="e">
        <f>#REF!+#REF!</f>
        <v>#REF!</v>
      </c>
      <c r="FH180" s="16"/>
      <c r="FI180" s="15" t="e">
        <f>#REF!</f>
        <v>#REF!</v>
      </c>
      <c r="FK180" s="1"/>
      <c r="FM180" s="3"/>
      <c r="FN180" s="13" t="s">
        <v>7</v>
      </c>
      <c r="FO180" s="14" t="e">
        <f>#REF!+#REF!</f>
        <v>#REF!</v>
      </c>
      <c r="FP180" s="16"/>
      <c r="FQ180" s="15" t="e">
        <f>#REF!</f>
        <v>#REF!</v>
      </c>
      <c r="FS180" s="1"/>
      <c r="FU180" s="3"/>
      <c r="FV180" s="13" t="s">
        <v>7</v>
      </c>
      <c r="FW180" s="14" t="e">
        <f>#REF!+#REF!</f>
        <v>#REF!</v>
      </c>
      <c r="FX180" s="16"/>
      <c r="FY180" s="15" t="e">
        <f>#REF!</f>
        <v>#REF!</v>
      </c>
      <c r="GA180" s="1"/>
      <c r="GC180" s="3"/>
      <c r="GD180" s="13" t="s">
        <v>7</v>
      </c>
      <c r="GE180" s="14" t="e">
        <f>#REF!+#REF!</f>
        <v>#REF!</v>
      </c>
      <c r="GF180" s="16"/>
      <c r="GG180" s="15" t="e">
        <f>#REF!</f>
        <v>#REF!</v>
      </c>
      <c r="GI180" s="1"/>
      <c r="GK180" s="3"/>
      <c r="GL180" s="13" t="s">
        <v>7</v>
      </c>
      <c r="GM180" s="14" t="e">
        <f>#REF!+#REF!</f>
        <v>#REF!</v>
      </c>
      <c r="GN180" s="16"/>
      <c r="GO180" s="15" t="e">
        <f>#REF!</f>
        <v>#REF!</v>
      </c>
      <c r="GQ180" s="1"/>
      <c r="GS180" s="3"/>
      <c r="GT180" s="13" t="s">
        <v>7</v>
      </c>
      <c r="GU180" s="14" t="e">
        <f>#REF!+#REF!</f>
        <v>#REF!</v>
      </c>
      <c r="GV180" s="16"/>
      <c r="GW180" s="15" t="e">
        <f>#REF!</f>
        <v>#REF!</v>
      </c>
      <c r="GY180" s="1"/>
      <c r="HA180" s="3"/>
      <c r="HB180" s="13" t="s">
        <v>7</v>
      </c>
      <c r="HC180" s="14" t="e">
        <f>#REF!+#REF!</f>
        <v>#REF!</v>
      </c>
      <c r="HD180" s="16"/>
      <c r="HE180" s="15" t="e">
        <f>#REF!</f>
        <v>#REF!</v>
      </c>
    </row>
    <row r="181" spans="1:213" ht="17.25" customHeight="1" x14ac:dyDescent="0.3">
      <c r="A181" s="183"/>
      <c r="B181" s="184" t="s">
        <v>25</v>
      </c>
      <c r="C181" s="233" t="s">
        <v>13</v>
      </c>
      <c r="D181" s="233"/>
      <c r="E181" s="233"/>
      <c r="F181" s="233"/>
      <c r="G181" s="233"/>
      <c r="H181" s="126">
        <f>H186+H191</f>
        <v>24300</v>
      </c>
    </row>
    <row r="182" spans="1:213" ht="16.5" x14ac:dyDescent="0.3">
      <c r="A182" s="24"/>
      <c r="B182" s="85"/>
      <c r="C182" s="86"/>
      <c r="D182" s="86"/>
      <c r="E182" s="86"/>
      <c r="F182" s="86"/>
      <c r="G182" s="86"/>
      <c r="H182" s="87"/>
    </row>
    <row r="183" spans="1:213" ht="33" customHeight="1" x14ac:dyDescent="0.3">
      <c r="A183" s="24"/>
      <c r="B183" s="40" t="s">
        <v>15</v>
      </c>
      <c r="C183" s="262" t="s">
        <v>49</v>
      </c>
      <c r="D183" s="262"/>
      <c r="E183" s="262"/>
      <c r="F183" s="262"/>
      <c r="G183" s="262"/>
      <c r="H183" s="262"/>
    </row>
    <row r="184" spans="1:213" ht="17.25" customHeight="1" x14ac:dyDescent="0.3">
      <c r="A184" s="24"/>
      <c r="B184" s="47"/>
      <c r="C184" s="220" t="s">
        <v>99</v>
      </c>
      <c r="D184" s="221"/>
      <c r="E184" s="89" t="s">
        <v>5</v>
      </c>
      <c r="F184" s="90">
        <v>20000</v>
      </c>
      <c r="G184" s="68" t="s">
        <v>29</v>
      </c>
      <c r="H184" s="67">
        <v>23000</v>
      </c>
    </row>
    <row r="185" spans="1:213" ht="17.25" customHeight="1" x14ac:dyDescent="0.3">
      <c r="A185" s="24"/>
      <c r="B185" s="47"/>
      <c r="C185" s="47"/>
      <c r="D185" s="47"/>
      <c r="E185" s="89" t="s">
        <v>6</v>
      </c>
      <c r="F185" s="90">
        <v>3000</v>
      </c>
      <c r="G185" s="68"/>
      <c r="H185" s="67"/>
    </row>
    <row r="186" spans="1:213" ht="17.25" customHeight="1" x14ac:dyDescent="0.3">
      <c r="A186" s="51"/>
      <c r="B186" s="47"/>
      <c r="C186" s="47"/>
      <c r="D186" s="47"/>
      <c r="E186" s="69" t="s">
        <v>7</v>
      </c>
      <c r="F186" s="91">
        <f>SUM(F184:F185)</f>
        <v>23000</v>
      </c>
      <c r="G186" s="92"/>
      <c r="H186" s="70">
        <f>SUM(H184:H185)</f>
        <v>23000</v>
      </c>
    </row>
    <row r="187" spans="1:213" ht="17.25" customHeight="1" x14ac:dyDescent="0.3">
      <c r="A187" s="24"/>
      <c r="B187" s="85"/>
      <c r="C187" s="86"/>
      <c r="D187" s="86"/>
      <c r="E187" s="86"/>
      <c r="F187" s="86"/>
      <c r="G187" s="86"/>
      <c r="H187" s="87"/>
    </row>
    <row r="188" spans="1:213" ht="17.25" customHeight="1" x14ac:dyDescent="0.3">
      <c r="A188" s="24"/>
      <c r="B188" s="40" t="s">
        <v>16</v>
      </c>
      <c r="C188" s="262" t="s">
        <v>73</v>
      </c>
      <c r="D188" s="262"/>
      <c r="E188" s="262"/>
      <c r="F188" s="262"/>
      <c r="G188" s="262"/>
      <c r="H188" s="262"/>
    </row>
    <row r="189" spans="1:213" ht="13.5" customHeight="1" x14ac:dyDescent="0.3">
      <c r="A189" s="24"/>
      <c r="B189" s="47"/>
      <c r="C189" s="220" t="s">
        <v>90</v>
      </c>
      <c r="D189" s="221"/>
      <c r="E189" s="89" t="s">
        <v>5</v>
      </c>
      <c r="F189" s="90">
        <v>1000</v>
      </c>
      <c r="G189" s="68" t="s">
        <v>29</v>
      </c>
      <c r="H189" s="67">
        <v>1300</v>
      </c>
    </row>
    <row r="190" spans="1:213" ht="13.5" customHeight="1" x14ac:dyDescent="0.3">
      <c r="A190" s="24"/>
      <c r="B190" s="47"/>
      <c r="C190" s="47"/>
      <c r="D190" s="47"/>
      <c r="E190" s="89" t="s">
        <v>6</v>
      </c>
      <c r="F190" s="90">
        <v>300</v>
      </c>
      <c r="G190" s="68"/>
      <c r="H190" s="67"/>
    </row>
    <row r="191" spans="1:213" ht="16.5" x14ac:dyDescent="0.3">
      <c r="A191" s="51"/>
      <c r="B191" s="47"/>
      <c r="C191" s="47"/>
      <c r="D191" s="47"/>
      <c r="E191" s="69" t="s">
        <v>7</v>
      </c>
      <c r="F191" s="91">
        <f>SUM(F189:F190)</f>
        <v>1300</v>
      </c>
      <c r="G191" s="92"/>
      <c r="H191" s="70">
        <f>SUM(H189:H190)</f>
        <v>1300</v>
      </c>
    </row>
    <row r="192" spans="1:213" ht="18.75" customHeight="1" x14ac:dyDescent="0.3">
      <c r="A192" s="24"/>
      <c r="B192" s="47"/>
      <c r="C192" s="47"/>
      <c r="D192" s="47"/>
      <c r="E192" s="71"/>
      <c r="F192" s="138"/>
      <c r="G192" s="139"/>
      <c r="H192" s="140"/>
    </row>
    <row r="193" spans="1:8" ht="15" customHeight="1" x14ac:dyDescent="0.3">
      <c r="A193" s="183"/>
      <c r="B193" s="184" t="s">
        <v>51</v>
      </c>
      <c r="C193" s="233" t="s">
        <v>26</v>
      </c>
      <c r="D193" s="233"/>
      <c r="E193" s="233"/>
      <c r="F193" s="233"/>
      <c r="G193" s="233"/>
      <c r="H193" s="126">
        <f>H198</f>
        <v>25000</v>
      </c>
    </row>
    <row r="194" spans="1:8" ht="16.5" x14ac:dyDescent="0.3">
      <c r="A194" s="24"/>
      <c r="B194" s="53"/>
      <c r="C194" s="53"/>
      <c r="D194" s="53"/>
      <c r="E194" s="81"/>
      <c r="F194" s="141"/>
      <c r="G194" s="142"/>
      <c r="H194" s="143"/>
    </row>
    <row r="195" spans="1:8" s="22" customFormat="1" ht="35.25" customHeight="1" x14ac:dyDescent="0.3">
      <c r="A195" s="24"/>
      <c r="B195" s="130" t="s">
        <v>15</v>
      </c>
      <c r="C195" s="231" t="s">
        <v>74</v>
      </c>
      <c r="D195" s="231"/>
      <c r="E195" s="231"/>
      <c r="F195" s="231"/>
      <c r="G195" s="231"/>
      <c r="H195" s="231"/>
    </row>
    <row r="196" spans="1:8" s="22" customFormat="1" ht="17.25" customHeight="1" x14ac:dyDescent="0.3">
      <c r="A196" s="65"/>
      <c r="B196" s="130"/>
      <c r="C196" s="226" t="s">
        <v>98</v>
      </c>
      <c r="D196" s="227"/>
      <c r="E196" s="120" t="s">
        <v>4</v>
      </c>
      <c r="F196" s="145">
        <v>25000</v>
      </c>
      <c r="G196" s="128" t="s">
        <v>29</v>
      </c>
      <c r="H196" s="127">
        <v>0</v>
      </c>
    </row>
    <row r="197" spans="1:8" s="22" customFormat="1" ht="17.25" customHeight="1" x14ac:dyDescent="0.3">
      <c r="A197" s="65"/>
      <c r="B197" s="130"/>
      <c r="C197" s="144"/>
      <c r="D197" s="144"/>
      <c r="E197" s="120"/>
      <c r="F197" s="145"/>
      <c r="G197" s="128" t="s">
        <v>127</v>
      </c>
      <c r="H197" s="127">
        <v>25000</v>
      </c>
    </row>
    <row r="198" spans="1:8" s="22" customFormat="1" ht="13.5" customHeight="1" x14ac:dyDescent="0.3">
      <c r="A198" s="65"/>
      <c r="B198" s="130"/>
      <c r="C198" s="130"/>
      <c r="D198" s="130"/>
      <c r="E198" s="121" t="s">
        <v>7</v>
      </c>
      <c r="F198" s="146">
        <f>F196</f>
        <v>25000</v>
      </c>
      <c r="G198" s="147"/>
      <c r="H198" s="148">
        <v>25000</v>
      </c>
    </row>
    <row r="199" spans="1:8" ht="29.25" customHeight="1" x14ac:dyDescent="0.3">
      <c r="A199" s="65"/>
      <c r="B199" s="53"/>
      <c r="C199" s="53"/>
      <c r="D199" s="53"/>
      <c r="E199" s="81"/>
      <c r="F199" s="141"/>
      <c r="G199" s="142"/>
      <c r="H199" s="143"/>
    </row>
    <row r="200" spans="1:8" ht="16.5" customHeight="1" x14ac:dyDescent="0.3">
      <c r="A200" s="183"/>
      <c r="B200" s="149" t="s">
        <v>53</v>
      </c>
      <c r="C200" s="261" t="s">
        <v>52</v>
      </c>
      <c r="D200" s="261"/>
      <c r="E200" s="261"/>
      <c r="F200" s="261"/>
      <c r="G200" s="261"/>
      <c r="H200" s="150">
        <f>H206+H210+H216</f>
        <v>23270</v>
      </c>
    </row>
    <row r="201" spans="1:8" ht="16.5" customHeight="1" x14ac:dyDescent="0.3">
      <c r="A201" s="24"/>
      <c r="B201" s="53"/>
      <c r="C201" s="53"/>
      <c r="D201" s="53"/>
      <c r="E201" s="81"/>
      <c r="F201" s="141"/>
      <c r="G201" s="142"/>
      <c r="H201" s="56"/>
    </row>
    <row r="202" spans="1:8" ht="16.5" customHeight="1" x14ac:dyDescent="0.3">
      <c r="A202" s="24"/>
      <c r="B202" s="47" t="s">
        <v>15</v>
      </c>
      <c r="C202" s="222" t="s">
        <v>75</v>
      </c>
      <c r="D202" s="222"/>
      <c r="E202" s="222"/>
      <c r="F202" s="222"/>
      <c r="G202" s="222"/>
      <c r="H202" s="222"/>
    </row>
    <row r="203" spans="1:8" ht="16.5" customHeight="1" x14ac:dyDescent="0.3">
      <c r="A203" s="24"/>
      <c r="B203" s="47"/>
      <c r="C203" s="220" t="s">
        <v>85</v>
      </c>
      <c r="D203" s="221"/>
      <c r="E203" s="151" t="s">
        <v>43</v>
      </c>
      <c r="F203" s="67">
        <v>2000</v>
      </c>
      <c r="G203" s="68" t="s">
        <v>29</v>
      </c>
      <c r="H203" s="67">
        <v>13270</v>
      </c>
    </row>
    <row r="204" spans="1:8" ht="13.5" customHeight="1" x14ac:dyDescent="0.3">
      <c r="A204" s="24"/>
      <c r="B204" s="47"/>
      <c r="C204" s="152"/>
      <c r="D204" s="152"/>
      <c r="E204" s="153" t="s">
        <v>46</v>
      </c>
      <c r="F204" s="67">
        <v>10270</v>
      </c>
      <c r="G204" s="153"/>
      <c r="H204" s="68"/>
    </row>
    <row r="205" spans="1:8" s="1" customFormat="1" ht="17.25" customHeight="1" x14ac:dyDescent="0.3">
      <c r="A205" s="24"/>
      <c r="B205" s="47"/>
      <c r="C205" s="152"/>
      <c r="D205" s="152"/>
      <c r="E205" s="153" t="s">
        <v>6</v>
      </c>
      <c r="F205" s="67">
        <v>1000</v>
      </c>
      <c r="G205" s="153"/>
      <c r="H205" s="67"/>
    </row>
    <row r="206" spans="1:8" ht="13.5" customHeight="1" x14ac:dyDescent="0.3">
      <c r="A206" s="24"/>
      <c r="B206" s="47"/>
      <c r="C206" s="152"/>
      <c r="D206" s="152"/>
      <c r="E206" s="125" t="s">
        <v>7</v>
      </c>
      <c r="F206" s="70">
        <f>F203+F204+F205</f>
        <v>13270</v>
      </c>
      <c r="G206" s="125"/>
      <c r="H206" s="70">
        <f>H203</f>
        <v>13270</v>
      </c>
    </row>
    <row r="207" spans="1:8" ht="16.5" customHeight="1" x14ac:dyDescent="0.3">
      <c r="A207" s="24"/>
      <c r="B207" s="24"/>
      <c r="C207" s="85"/>
      <c r="D207" s="86"/>
      <c r="E207" s="86"/>
      <c r="F207" s="154"/>
      <c r="G207" s="86"/>
      <c r="H207" s="154"/>
    </row>
    <row r="208" spans="1:8" ht="16.5" customHeight="1" x14ac:dyDescent="0.3">
      <c r="A208" s="24"/>
      <c r="B208" s="40" t="s">
        <v>16</v>
      </c>
      <c r="C208" s="262" t="s">
        <v>117</v>
      </c>
      <c r="D208" s="262"/>
      <c r="E208" s="262"/>
      <c r="F208" s="262"/>
      <c r="G208" s="262"/>
      <c r="H208" s="262"/>
    </row>
    <row r="209" spans="1:8" ht="13.5" customHeight="1" x14ac:dyDescent="0.3">
      <c r="A209" s="24"/>
      <c r="B209" s="47"/>
      <c r="C209" s="222" t="s">
        <v>80</v>
      </c>
      <c r="D209" s="223"/>
      <c r="E209" s="42" t="s">
        <v>62</v>
      </c>
      <c r="F209" s="43">
        <v>7000</v>
      </c>
      <c r="G209" s="44" t="s">
        <v>29</v>
      </c>
      <c r="H209" s="43">
        <v>7000</v>
      </c>
    </row>
    <row r="210" spans="1:8" s="1" customFormat="1" ht="17.25" customHeight="1" x14ac:dyDescent="0.3">
      <c r="A210" s="24"/>
      <c r="B210" s="47"/>
      <c r="C210" s="155"/>
      <c r="D210" s="47"/>
      <c r="E210" s="48" t="s">
        <v>7</v>
      </c>
      <c r="F210" s="49">
        <f>F209</f>
        <v>7000</v>
      </c>
      <c r="G210" s="48"/>
      <c r="H210" s="156">
        <f>H209</f>
        <v>7000</v>
      </c>
    </row>
    <row r="211" spans="1:8" ht="13.5" customHeight="1" x14ac:dyDescent="0.3">
      <c r="A211" s="51"/>
      <c r="B211" s="24"/>
      <c r="C211" s="157"/>
      <c r="D211" s="86"/>
      <c r="E211" s="86"/>
      <c r="F211" s="154"/>
      <c r="G211" s="86"/>
      <c r="H211" s="158"/>
    </row>
    <row r="212" spans="1:8" ht="16.5" x14ac:dyDescent="0.3">
      <c r="A212" s="24"/>
      <c r="B212" s="24"/>
      <c r="C212" s="157"/>
      <c r="D212" s="86"/>
      <c r="E212" s="86"/>
      <c r="F212" s="154"/>
      <c r="G212" s="86"/>
      <c r="H212" s="158"/>
    </row>
    <row r="213" spans="1:8" ht="15" customHeight="1" x14ac:dyDescent="0.3">
      <c r="A213" s="24"/>
      <c r="B213" s="40" t="s">
        <v>18</v>
      </c>
      <c r="C213" s="262" t="s">
        <v>76</v>
      </c>
      <c r="D213" s="262"/>
      <c r="E213" s="262"/>
      <c r="F213" s="262"/>
      <c r="G213" s="262"/>
      <c r="H213" s="262"/>
    </row>
    <row r="214" spans="1:8" ht="16.5" x14ac:dyDescent="0.3">
      <c r="A214" s="24"/>
      <c r="B214" s="47"/>
      <c r="C214" s="222" t="s">
        <v>93</v>
      </c>
      <c r="D214" s="223"/>
      <c r="E214" s="42" t="s">
        <v>5</v>
      </c>
      <c r="F214" s="43">
        <v>3000</v>
      </c>
      <c r="G214" s="44" t="s">
        <v>38</v>
      </c>
      <c r="H214" s="159">
        <v>0</v>
      </c>
    </row>
    <row r="215" spans="1:8" ht="16.5" x14ac:dyDescent="0.3">
      <c r="A215" s="24"/>
      <c r="B215" s="47"/>
      <c r="C215" s="155"/>
      <c r="D215" s="160"/>
      <c r="E215" s="42" t="s">
        <v>6</v>
      </c>
      <c r="F215" s="43">
        <v>0</v>
      </c>
      <c r="G215" s="44" t="s">
        <v>127</v>
      </c>
      <c r="H215" s="159">
        <v>3000</v>
      </c>
    </row>
    <row r="216" spans="1:8" ht="16.5" x14ac:dyDescent="0.3">
      <c r="A216" s="24"/>
      <c r="B216" s="47"/>
      <c r="C216" s="155"/>
      <c r="D216" s="47"/>
      <c r="E216" s="48" t="s">
        <v>7</v>
      </c>
      <c r="F216" s="49">
        <f>F214+F215</f>
        <v>3000</v>
      </c>
      <c r="G216" s="48"/>
      <c r="H216" s="156">
        <f>H215+H214</f>
        <v>3000</v>
      </c>
    </row>
    <row r="217" spans="1:8" ht="16.5" x14ac:dyDescent="0.3">
      <c r="A217" s="24"/>
      <c r="B217" s="24"/>
      <c r="C217" s="24"/>
      <c r="D217" s="24"/>
      <c r="E217" s="161"/>
      <c r="F217" s="162"/>
      <c r="G217" s="163"/>
      <c r="H217" s="164"/>
    </row>
    <row r="218" spans="1:8" ht="15" customHeight="1" x14ac:dyDescent="0.3">
      <c r="A218" s="189"/>
      <c r="B218" s="187" t="s">
        <v>35</v>
      </c>
      <c r="C218" s="278" t="s">
        <v>36</v>
      </c>
      <c r="D218" s="278"/>
      <c r="E218" s="278"/>
      <c r="F218" s="278"/>
      <c r="G218" s="278"/>
      <c r="H218" s="279"/>
    </row>
    <row r="219" spans="1:8" ht="16.5" x14ac:dyDescent="0.3">
      <c r="A219" s="190"/>
      <c r="B219" s="188"/>
      <c r="C219" s="31"/>
      <c r="D219" s="32"/>
      <c r="E219" s="32"/>
      <c r="F219" s="32"/>
      <c r="G219" s="33" t="s">
        <v>7</v>
      </c>
      <c r="H219" s="34">
        <f>H221</f>
        <v>15000</v>
      </c>
    </row>
    <row r="220" spans="1:8" ht="52.5" x14ac:dyDescent="0.3">
      <c r="A220" s="24"/>
      <c r="B220" s="36"/>
      <c r="C220" s="36"/>
      <c r="D220" s="24"/>
      <c r="E220" s="37" t="s">
        <v>28</v>
      </c>
      <c r="F220" s="38" t="s">
        <v>125</v>
      </c>
      <c r="G220" s="266" t="s">
        <v>8</v>
      </c>
      <c r="H220" s="267"/>
    </row>
    <row r="221" spans="1:8" ht="15" customHeight="1" x14ac:dyDescent="0.3">
      <c r="A221" s="183"/>
      <c r="B221" s="184" t="s">
        <v>37</v>
      </c>
      <c r="C221" s="233" t="s">
        <v>31</v>
      </c>
      <c r="D221" s="233"/>
      <c r="E221" s="233"/>
      <c r="F221" s="233"/>
      <c r="G221" s="233"/>
      <c r="H221" s="126">
        <f>H226</f>
        <v>15000</v>
      </c>
    </row>
    <row r="222" spans="1:8" ht="16.5" x14ac:dyDescent="0.3">
      <c r="A222" s="24"/>
      <c r="B222" s="24"/>
      <c r="C222" s="157"/>
      <c r="D222" s="86"/>
      <c r="E222" s="86"/>
      <c r="F222" s="86"/>
      <c r="G222" s="86"/>
      <c r="H222" s="86"/>
    </row>
    <row r="223" spans="1:8" ht="15" customHeight="1" x14ac:dyDescent="0.3">
      <c r="A223" s="24"/>
      <c r="B223" s="40" t="s">
        <v>15</v>
      </c>
      <c r="C223" s="262" t="s">
        <v>71</v>
      </c>
      <c r="D223" s="262"/>
      <c r="E223" s="262"/>
      <c r="F223" s="262"/>
      <c r="G223" s="262"/>
      <c r="H223" s="262"/>
    </row>
    <row r="224" spans="1:8" ht="16.5" x14ac:dyDescent="0.3">
      <c r="A224" s="24"/>
      <c r="B224" s="53"/>
      <c r="C224" s="220" t="s">
        <v>78</v>
      </c>
      <c r="D224" s="221"/>
      <c r="E224" s="42" t="s">
        <v>5</v>
      </c>
      <c r="F224" s="43">
        <v>15000</v>
      </c>
      <c r="G224" s="44" t="s">
        <v>29</v>
      </c>
      <c r="H224" s="43">
        <f>F226-H225</f>
        <v>15000</v>
      </c>
    </row>
    <row r="225" spans="1:8" s="1" customFormat="1" ht="17.25" customHeight="1" x14ac:dyDescent="0.3">
      <c r="A225" s="24"/>
      <c r="B225" s="53"/>
      <c r="C225" s="165"/>
      <c r="D225" s="54"/>
      <c r="E225" s="42" t="s">
        <v>6</v>
      </c>
      <c r="F225" s="43">
        <v>0</v>
      </c>
      <c r="G225" s="44" t="s">
        <v>127</v>
      </c>
      <c r="H225" s="43">
        <v>0</v>
      </c>
    </row>
    <row r="226" spans="1:8" ht="16.5" x14ac:dyDescent="0.3">
      <c r="A226" s="51"/>
      <c r="B226" s="53"/>
      <c r="C226" s="165"/>
      <c r="D226" s="53"/>
      <c r="E226" s="48" t="s">
        <v>7</v>
      </c>
      <c r="F226" s="49">
        <f>F225+F224</f>
        <v>15000</v>
      </c>
      <c r="G226" s="48"/>
      <c r="H226" s="49">
        <f>H224+H225</f>
        <v>15000</v>
      </c>
    </row>
    <row r="227" spans="1:8" ht="18.75" customHeight="1" thickBot="1" x14ac:dyDescent="0.35">
      <c r="A227" s="24"/>
      <c r="B227" s="24"/>
      <c r="C227" s="157"/>
      <c r="D227" s="86"/>
      <c r="E227" s="86"/>
      <c r="F227" s="86"/>
      <c r="G227" s="86"/>
      <c r="H227" s="86"/>
    </row>
    <row r="228" spans="1:8" ht="19.5" thickBot="1" x14ac:dyDescent="0.35">
      <c r="A228" s="191"/>
      <c r="B228" s="166" t="s">
        <v>21</v>
      </c>
      <c r="C228" s="167"/>
      <c r="D228" s="168"/>
      <c r="E228" s="168"/>
      <c r="F228" s="168"/>
      <c r="G228" s="169"/>
      <c r="H228" s="170">
        <f>H18+H24+H30+H33+H39+H44+H49+H54+H66+H72+H78+H91+H97+H112+H121+H127+H133+H139+H144+H149+H154+H158+H163+H176+H184+H189+H196+H203+H209+H214+H224+H169+H84</f>
        <v>835360</v>
      </c>
    </row>
    <row r="229" spans="1:8" ht="16.5" x14ac:dyDescent="0.3">
      <c r="A229" s="24"/>
      <c r="B229" s="51"/>
      <c r="C229" s="137"/>
      <c r="D229" s="137"/>
      <c r="E229" s="137"/>
      <c r="F229" s="137"/>
      <c r="G229" s="137"/>
      <c r="H229" s="24"/>
    </row>
    <row r="230" spans="1:8" ht="18.75" customHeight="1" x14ac:dyDescent="0.3">
      <c r="A230" s="218" t="s">
        <v>20</v>
      </c>
      <c r="B230" s="218"/>
      <c r="C230" s="218"/>
      <c r="D230" s="218"/>
      <c r="E230" s="218"/>
      <c r="F230" s="218"/>
      <c r="G230" s="218"/>
      <c r="H230" s="218"/>
    </row>
    <row r="231" spans="1:8" ht="16.5" x14ac:dyDescent="0.3">
      <c r="A231" s="24"/>
      <c r="B231" s="171"/>
      <c r="C231" s="171"/>
      <c r="D231" s="171"/>
      <c r="E231" s="171"/>
      <c r="F231" s="171"/>
      <c r="G231" s="171"/>
      <c r="H231" s="171"/>
    </row>
    <row r="232" spans="1:8" ht="36" customHeight="1" x14ac:dyDescent="0.3">
      <c r="A232" s="213" t="s">
        <v>169</v>
      </c>
      <c r="B232" s="213"/>
      <c r="C232" s="213"/>
      <c r="D232" s="213"/>
      <c r="E232" s="213"/>
      <c r="F232" s="213"/>
      <c r="G232" s="213"/>
      <c r="H232" s="213"/>
    </row>
    <row r="233" spans="1:8" ht="19.5" thickBot="1" x14ac:dyDescent="0.35">
      <c r="A233" s="181"/>
      <c r="B233" s="137"/>
      <c r="C233" s="137"/>
      <c r="D233" s="137"/>
      <c r="E233" s="137"/>
      <c r="F233" s="137"/>
      <c r="G233" s="137"/>
      <c r="H233" s="137"/>
    </row>
    <row r="234" spans="1:8" ht="16.5" x14ac:dyDescent="0.3">
      <c r="A234" s="24"/>
      <c r="B234" s="24"/>
      <c r="C234" s="263" t="s">
        <v>19</v>
      </c>
      <c r="D234" s="264"/>
      <c r="E234" s="264"/>
      <c r="F234" s="265"/>
      <c r="G234" s="172">
        <v>10000</v>
      </c>
      <c r="H234" s="24"/>
    </row>
    <row r="235" spans="1:8" ht="16.5" x14ac:dyDescent="0.3">
      <c r="A235" s="24"/>
      <c r="B235" s="24"/>
      <c r="C235" s="255" t="s">
        <v>39</v>
      </c>
      <c r="D235" s="256"/>
      <c r="E235" s="256"/>
      <c r="F235" s="257"/>
      <c r="G235" s="173">
        <v>2200</v>
      </c>
      <c r="H235" s="24"/>
    </row>
    <row r="236" spans="1:8" ht="16.5" x14ac:dyDescent="0.3">
      <c r="A236" s="24"/>
      <c r="B236" s="24"/>
      <c r="C236" s="174" t="s">
        <v>60</v>
      </c>
      <c r="D236" s="175"/>
      <c r="E236" s="176"/>
      <c r="F236" s="177"/>
      <c r="G236" s="173">
        <v>31100</v>
      </c>
      <c r="H236" s="24"/>
    </row>
    <row r="237" spans="1:8" s="4" customFormat="1" ht="15" customHeight="1" x14ac:dyDescent="0.3">
      <c r="A237" s="24"/>
      <c r="B237" s="119"/>
      <c r="C237" s="258" t="s">
        <v>132</v>
      </c>
      <c r="D237" s="259"/>
      <c r="E237" s="259"/>
      <c r="F237" s="260"/>
      <c r="G237" s="178">
        <f>SUM(H23+H34+H45+H67+H73+H79+H98+H128+H155+H159+H164+H197+H215+H225+H170+H85)</f>
        <v>2544200</v>
      </c>
      <c r="H237" s="119"/>
    </row>
    <row r="238" spans="1:8" s="4" customFormat="1" ht="19.5" customHeight="1" x14ac:dyDescent="0.3">
      <c r="A238" s="119"/>
      <c r="B238" s="24"/>
      <c r="C238" s="255" t="s">
        <v>42</v>
      </c>
      <c r="D238" s="256"/>
      <c r="E238" s="256"/>
      <c r="F238" s="257"/>
      <c r="G238" s="173">
        <f>H228</f>
        <v>835360</v>
      </c>
      <c r="H238" s="24"/>
    </row>
    <row r="239" spans="1:8" ht="20.25" customHeight="1" thickBot="1" x14ac:dyDescent="0.35">
      <c r="A239" s="24"/>
      <c r="B239" s="24"/>
      <c r="C239" s="250" t="s">
        <v>7</v>
      </c>
      <c r="D239" s="251"/>
      <c r="E239" s="251"/>
      <c r="F239" s="252"/>
      <c r="G239" s="179">
        <f>SUM(G234:G238)</f>
        <v>3422860</v>
      </c>
      <c r="H239" s="93"/>
    </row>
    <row r="240" spans="1:8" s="1" customFormat="1" ht="26.25" customHeight="1" x14ac:dyDescent="0.3">
      <c r="A240" s="24"/>
      <c r="B240" s="24"/>
      <c r="C240" s="24"/>
      <c r="D240" s="24"/>
      <c r="E240" s="24"/>
      <c r="F240" s="24"/>
      <c r="G240" s="24"/>
      <c r="H240" s="24"/>
    </row>
    <row r="241" spans="1:8" ht="16.5" x14ac:dyDescent="0.3">
      <c r="A241" s="218" t="s">
        <v>170</v>
      </c>
      <c r="B241" s="218"/>
      <c r="C241" s="218"/>
      <c r="D241" s="218"/>
      <c r="E241" s="218"/>
      <c r="F241" s="218"/>
      <c r="G241" s="218"/>
      <c r="H241" s="218"/>
    </row>
    <row r="242" spans="1:8" ht="16.5" x14ac:dyDescent="0.3">
      <c r="A242" s="194"/>
      <c r="B242" s="194"/>
      <c r="C242" s="194"/>
      <c r="D242" s="194"/>
      <c r="E242" s="194"/>
      <c r="F242" s="194"/>
      <c r="G242" s="194"/>
      <c r="H242" s="194"/>
    </row>
    <row r="243" spans="1:8" s="4" customFormat="1" ht="16.5" customHeight="1" x14ac:dyDescent="0.25">
      <c r="A243" s="219" t="s">
        <v>160</v>
      </c>
      <c r="B243" s="219"/>
      <c r="C243" s="219"/>
      <c r="D243" s="219"/>
      <c r="E243" s="219"/>
      <c r="F243" s="219"/>
      <c r="G243" s="219"/>
      <c r="H243" s="219"/>
    </row>
    <row r="244" spans="1:8" s="4" customFormat="1" ht="19.5" customHeight="1" x14ac:dyDescent="0.25">
      <c r="A244" s="219"/>
      <c r="B244" s="219"/>
      <c r="C244" s="219"/>
      <c r="D244" s="219"/>
      <c r="E244" s="219"/>
      <c r="F244" s="219"/>
      <c r="G244" s="219"/>
      <c r="H244" s="219"/>
    </row>
    <row r="245" spans="1:8" ht="16.5" customHeight="1" x14ac:dyDescent="0.3">
      <c r="A245" s="24"/>
      <c r="B245" s="26"/>
      <c r="C245" s="26"/>
      <c r="D245" s="26"/>
      <c r="E245" s="26"/>
      <c r="F245" s="26"/>
      <c r="G245" s="26"/>
      <c r="H245" s="26"/>
    </row>
    <row r="246" spans="1:8" ht="16.5" x14ac:dyDescent="0.3">
      <c r="A246" s="26"/>
      <c r="B246" s="26"/>
      <c r="C246" s="26"/>
      <c r="D246" s="26"/>
      <c r="E246" s="26"/>
      <c r="F246" s="253" t="s">
        <v>40</v>
      </c>
      <c r="G246" s="253"/>
      <c r="H246" s="254"/>
    </row>
    <row r="247" spans="1:8" ht="15.75" x14ac:dyDescent="0.25">
      <c r="A247" s="26"/>
      <c r="B247" s="26"/>
      <c r="C247" s="26"/>
      <c r="D247" s="26"/>
      <c r="E247" s="26"/>
      <c r="F247" s="26"/>
      <c r="G247" s="26" t="s">
        <v>126</v>
      </c>
      <c r="H247" s="26"/>
    </row>
    <row r="248" spans="1:8" ht="16.5" x14ac:dyDescent="0.3">
      <c r="A248" s="26"/>
      <c r="B248" s="26"/>
      <c r="C248" s="26"/>
      <c r="D248" s="26"/>
      <c r="E248" s="26"/>
      <c r="F248" s="253"/>
      <c r="G248" s="253"/>
      <c r="H248" s="254"/>
    </row>
    <row r="249" spans="1:8" ht="16.5" x14ac:dyDescent="0.3">
      <c r="A249" s="26"/>
      <c r="B249" s="24"/>
      <c r="C249" s="24"/>
      <c r="D249" s="24"/>
      <c r="E249" s="24"/>
      <c r="F249" s="24"/>
      <c r="G249" s="24"/>
      <c r="H249" s="24"/>
    </row>
    <row r="250" spans="1:8" ht="13.5" customHeight="1" x14ac:dyDescent="0.3">
      <c r="A250" s="26"/>
      <c r="B250" s="24"/>
      <c r="C250" s="24"/>
      <c r="D250" s="24"/>
      <c r="E250" s="24"/>
      <c r="F250" s="24"/>
      <c r="G250" s="24"/>
      <c r="H250" s="24"/>
    </row>
    <row r="251" spans="1:8" s="5" customFormat="1" ht="33" customHeight="1" x14ac:dyDescent="0.3">
      <c r="A251" s="26"/>
      <c r="B251" s="24"/>
      <c r="C251" s="24"/>
      <c r="D251" s="24"/>
      <c r="E251" s="24"/>
      <c r="F251" s="24"/>
      <c r="G251" s="24"/>
      <c r="H251" s="24"/>
    </row>
    <row r="252" spans="1:8" ht="13.5" customHeight="1" x14ac:dyDescent="0.25">
      <c r="A252" s="26"/>
      <c r="B252" s="26"/>
      <c r="C252" s="26"/>
      <c r="D252" s="26"/>
      <c r="E252" s="26"/>
      <c r="F252" s="26"/>
      <c r="G252" s="26"/>
      <c r="H252" s="26"/>
    </row>
    <row r="253" spans="1:8" ht="15.75" customHeight="1" x14ac:dyDescent="0.3">
      <c r="A253" s="26"/>
      <c r="B253" s="249" t="s">
        <v>22</v>
      </c>
      <c r="C253" s="249"/>
      <c r="D253" s="249"/>
      <c r="E253" s="249"/>
      <c r="F253" s="249"/>
      <c r="G253" s="249"/>
      <c r="H253" s="249"/>
    </row>
    <row r="254" spans="1:8" ht="15" customHeight="1" x14ac:dyDescent="0.3">
      <c r="A254" s="24"/>
      <c r="B254" s="218" t="s">
        <v>158</v>
      </c>
      <c r="C254" s="218"/>
      <c r="D254" s="218"/>
      <c r="E254" s="218"/>
      <c r="F254" s="218"/>
      <c r="G254" s="218"/>
      <c r="H254" s="218"/>
    </row>
    <row r="255" spans="1:8" s="21" customFormat="1" ht="17.25" customHeight="1" x14ac:dyDescent="0.3">
      <c r="A255" s="24"/>
      <c r="B255" s="218"/>
      <c r="C255" s="218"/>
      <c r="D255" s="218"/>
      <c r="E255" s="218"/>
      <c r="F255" s="218"/>
      <c r="G255" s="218"/>
      <c r="H255" s="218"/>
    </row>
    <row r="256" spans="1:8" ht="51.75" customHeight="1" x14ac:dyDescent="0.3">
      <c r="A256" s="24"/>
      <c r="B256" s="269" t="s">
        <v>159</v>
      </c>
      <c r="C256" s="269"/>
      <c r="D256" s="269"/>
      <c r="E256" s="269"/>
      <c r="F256" s="269"/>
      <c r="G256" s="269"/>
      <c r="H256" s="269"/>
    </row>
    <row r="257" spans="1:8" ht="72.75" customHeight="1" x14ac:dyDescent="0.25">
      <c r="A257" s="26"/>
      <c r="B257" s="219" t="s">
        <v>171</v>
      </c>
      <c r="C257" s="219"/>
      <c r="D257" s="219"/>
      <c r="E257" s="219"/>
      <c r="F257" s="219"/>
      <c r="G257" s="219"/>
      <c r="H257" s="219"/>
    </row>
    <row r="258" spans="1:8" ht="16.5" hidden="1" customHeight="1" x14ac:dyDescent="0.25">
      <c r="A258" s="26"/>
      <c r="B258" s="219"/>
      <c r="C258" s="219"/>
      <c r="D258" s="219"/>
      <c r="E258" s="219"/>
      <c r="F258" s="219"/>
      <c r="G258" s="219"/>
      <c r="H258" s="219"/>
    </row>
    <row r="259" spans="1:8" s="23" customFormat="1" ht="32.25" customHeight="1" x14ac:dyDescent="0.25">
      <c r="A259" s="26"/>
      <c r="B259" s="219"/>
      <c r="C259" s="219"/>
      <c r="D259" s="219"/>
      <c r="E259" s="219"/>
      <c r="F259" s="219"/>
      <c r="G259" s="219"/>
      <c r="H259" s="219"/>
    </row>
    <row r="260" spans="1:8" ht="15.75" customHeight="1" x14ac:dyDescent="0.3">
      <c r="A260" s="26"/>
      <c r="B260" s="213" t="s">
        <v>41</v>
      </c>
      <c r="C260" s="213"/>
      <c r="D260" s="213"/>
      <c r="E260" s="213"/>
      <c r="F260" s="213"/>
      <c r="G260" s="213"/>
      <c r="H260" s="213"/>
    </row>
    <row r="261" spans="1:8" ht="15.75" customHeight="1" x14ac:dyDescent="0.3">
      <c r="A261" s="26"/>
      <c r="B261" s="246" t="s">
        <v>135</v>
      </c>
      <c r="C261" s="246"/>
      <c r="D261" s="246"/>
      <c r="E261" s="246"/>
      <c r="F261" s="246"/>
      <c r="G261" s="246"/>
      <c r="H261" s="24"/>
    </row>
    <row r="262" spans="1:8" ht="16.5" x14ac:dyDescent="0.3">
      <c r="A262" s="26"/>
      <c r="B262" s="246" t="s">
        <v>136</v>
      </c>
      <c r="C262" s="246"/>
      <c r="D262" s="246"/>
      <c r="E262" s="246"/>
      <c r="F262" s="246"/>
      <c r="G262" s="246"/>
      <c r="H262" s="24"/>
    </row>
    <row r="263" spans="1:8" ht="16.5" x14ac:dyDescent="0.3">
      <c r="A263" s="26"/>
      <c r="B263" s="246" t="s">
        <v>137</v>
      </c>
      <c r="C263" s="246"/>
      <c r="D263" s="246"/>
      <c r="E263" s="246"/>
      <c r="F263" s="246"/>
      <c r="G263" s="246"/>
      <c r="H263" s="24"/>
    </row>
    <row r="264" spans="1:8" ht="15" customHeight="1" x14ac:dyDescent="0.3">
      <c r="A264" s="26"/>
      <c r="B264" s="246" t="s">
        <v>138</v>
      </c>
      <c r="C264" s="246"/>
      <c r="D264" s="246"/>
      <c r="E264" s="246"/>
      <c r="F264" s="246"/>
      <c r="G264" s="246"/>
      <c r="H264" s="24"/>
    </row>
    <row r="265" spans="1:8" ht="15.75" customHeight="1" x14ac:dyDescent="0.3">
      <c r="A265" s="26"/>
      <c r="B265" s="246" t="s">
        <v>139</v>
      </c>
      <c r="C265" s="246"/>
      <c r="D265" s="246"/>
      <c r="E265" s="246"/>
      <c r="F265" s="246"/>
      <c r="G265" s="246"/>
      <c r="H265" s="24"/>
    </row>
    <row r="266" spans="1:8" ht="15.75" customHeight="1" x14ac:dyDescent="0.3">
      <c r="A266" s="26"/>
      <c r="B266" s="246" t="s">
        <v>140</v>
      </c>
      <c r="C266" s="246"/>
      <c r="D266" s="246"/>
      <c r="E266" s="246"/>
      <c r="F266" s="246"/>
      <c r="G266" s="246"/>
      <c r="H266" s="24"/>
    </row>
    <row r="267" spans="1:8" s="2" customFormat="1" ht="15.75" customHeight="1" x14ac:dyDescent="0.3">
      <c r="A267" s="26"/>
      <c r="B267" s="246" t="s">
        <v>141</v>
      </c>
      <c r="C267" s="246"/>
      <c r="D267" s="246"/>
      <c r="E267" s="246"/>
      <c r="F267" s="246"/>
      <c r="G267" s="246"/>
      <c r="H267" s="24"/>
    </row>
    <row r="268" spans="1:8" s="2" customFormat="1" ht="16.5" x14ac:dyDescent="0.3">
      <c r="A268" s="26"/>
      <c r="B268" s="246" t="s">
        <v>142</v>
      </c>
      <c r="C268" s="246"/>
      <c r="D268" s="246"/>
      <c r="E268" s="246"/>
      <c r="F268" s="246"/>
      <c r="G268" s="246"/>
      <c r="H268" s="24"/>
    </row>
    <row r="269" spans="1:8" s="2" customFormat="1" ht="15.75" customHeight="1" x14ac:dyDescent="0.3">
      <c r="A269" s="26"/>
      <c r="B269" s="246" t="s">
        <v>143</v>
      </c>
      <c r="C269" s="246"/>
      <c r="D269" s="246"/>
      <c r="E269" s="246"/>
      <c r="F269" s="246"/>
      <c r="G269" s="246"/>
      <c r="H269" s="24"/>
    </row>
    <row r="270" spans="1:8" s="2" customFormat="1" ht="16.5" x14ac:dyDescent="0.3">
      <c r="A270" s="26"/>
      <c r="B270" s="24"/>
      <c r="C270" s="24"/>
      <c r="D270" s="24"/>
      <c r="E270" s="24"/>
      <c r="F270" s="24"/>
      <c r="G270" s="24"/>
      <c r="H270" s="24"/>
    </row>
    <row r="271" spans="1:8" s="2" customFormat="1" ht="31.5" customHeight="1" x14ac:dyDescent="0.25">
      <c r="A271" s="26"/>
      <c r="B271" s="237" t="s">
        <v>172</v>
      </c>
      <c r="C271" s="237"/>
      <c r="D271" s="237"/>
      <c r="E271" s="237"/>
      <c r="F271" s="237"/>
      <c r="G271" s="237"/>
      <c r="H271" s="237"/>
    </row>
    <row r="272" spans="1:8" s="2" customFormat="1" ht="15.75" customHeight="1" x14ac:dyDescent="0.3">
      <c r="A272" s="26"/>
      <c r="B272" s="254" t="s">
        <v>144</v>
      </c>
      <c r="C272" s="254"/>
      <c r="D272" s="254"/>
      <c r="E272" s="254"/>
      <c r="F272" s="254"/>
      <c r="G272" s="254"/>
      <c r="H272" s="254"/>
    </row>
    <row r="273" spans="1:8" s="2" customFormat="1" ht="15.75" customHeight="1" x14ac:dyDescent="0.3">
      <c r="A273" s="26"/>
      <c r="B273" s="254" t="s">
        <v>145</v>
      </c>
      <c r="C273" s="254"/>
      <c r="D273" s="254"/>
      <c r="E273" s="254"/>
      <c r="F273" s="254"/>
      <c r="G273" s="254"/>
      <c r="H273" s="254"/>
    </row>
    <row r="274" spans="1:8" s="2" customFormat="1" ht="15.75" customHeight="1" x14ac:dyDescent="0.3">
      <c r="A274" s="26"/>
      <c r="B274" s="254" t="s">
        <v>146</v>
      </c>
      <c r="C274" s="254"/>
      <c r="D274" s="254"/>
      <c r="E274" s="254"/>
      <c r="F274" s="254"/>
      <c r="G274" s="254"/>
      <c r="H274" s="254"/>
    </row>
    <row r="275" spans="1:8" s="2" customFormat="1" ht="15.75" customHeight="1" x14ac:dyDescent="0.3">
      <c r="A275" s="26"/>
      <c r="B275" s="254" t="s">
        <v>147</v>
      </c>
      <c r="C275" s="254"/>
      <c r="D275" s="254"/>
      <c r="E275" s="254"/>
      <c r="F275" s="254"/>
      <c r="G275" s="254"/>
      <c r="H275" s="254"/>
    </row>
    <row r="276" spans="1:8" s="2" customFormat="1" ht="16.5" x14ac:dyDescent="0.3">
      <c r="A276" s="26"/>
      <c r="B276" s="254"/>
      <c r="C276" s="254"/>
      <c r="D276" s="254"/>
      <c r="E276" s="254"/>
      <c r="F276" s="254"/>
      <c r="G276" s="254"/>
      <c r="H276" s="254"/>
    </row>
    <row r="277" spans="1:8" ht="37.5" customHeight="1" x14ac:dyDescent="0.25">
      <c r="A277" s="26"/>
      <c r="B277" s="270" t="s">
        <v>173</v>
      </c>
      <c r="C277" s="270"/>
      <c r="D277" s="270"/>
      <c r="E277" s="270"/>
      <c r="F277" s="270"/>
      <c r="G277" s="270"/>
      <c r="H277" s="270"/>
    </row>
    <row r="278" spans="1:8" ht="30.75" customHeight="1" x14ac:dyDescent="0.25">
      <c r="A278" s="26"/>
      <c r="B278" s="271" t="s">
        <v>163</v>
      </c>
      <c r="C278" s="271"/>
      <c r="D278" s="271"/>
      <c r="E278" s="271"/>
      <c r="F278" s="271"/>
      <c r="G278" s="271"/>
      <c r="H278" s="271"/>
    </row>
    <row r="279" spans="1:8" ht="33.75" customHeight="1" x14ac:dyDescent="0.25">
      <c r="A279" s="26"/>
      <c r="B279" s="269" t="s">
        <v>161</v>
      </c>
      <c r="C279" s="269"/>
      <c r="D279" s="269"/>
      <c r="E279" s="269"/>
      <c r="F279" s="269"/>
      <c r="G279" s="269"/>
      <c r="H279" s="269"/>
    </row>
    <row r="280" spans="1:8" s="2" customFormat="1" ht="38.25" customHeight="1" x14ac:dyDescent="0.25">
      <c r="A280" s="26"/>
      <c r="B280" s="237" t="s">
        <v>162</v>
      </c>
      <c r="C280" s="237"/>
      <c r="D280" s="237"/>
      <c r="E280" s="237"/>
      <c r="F280" s="237"/>
      <c r="G280" s="237"/>
      <c r="H280" s="237"/>
    </row>
    <row r="281" spans="1:8" s="2" customFormat="1" ht="15.75" customHeight="1" x14ac:dyDescent="0.25">
      <c r="A281" s="26"/>
      <c r="B281" s="268" t="s">
        <v>27</v>
      </c>
      <c r="C281" s="268"/>
      <c r="D281" s="268"/>
      <c r="E281" s="268"/>
      <c r="F281" s="268"/>
      <c r="G281" s="268"/>
      <c r="H281" s="268"/>
    </row>
    <row r="282" spans="1:8" s="2" customFormat="1" ht="15.75" customHeight="1" x14ac:dyDescent="0.25">
      <c r="A282" s="26"/>
      <c r="B282" s="26"/>
      <c r="C282" s="26"/>
      <c r="D282" s="26"/>
      <c r="E282" s="26"/>
      <c r="F282" s="26"/>
      <c r="G282" s="26"/>
      <c r="H282" s="26"/>
    </row>
    <row r="283" spans="1:8" s="2" customFormat="1" ht="21" customHeight="1" x14ac:dyDescent="0.25">
      <c r="A283" s="26"/>
      <c r="B283" s="26"/>
      <c r="C283" s="26"/>
      <c r="D283" s="26"/>
      <c r="E283" s="26"/>
      <c r="F283" s="26"/>
      <c r="G283" s="26"/>
      <c r="H283" s="26"/>
    </row>
    <row r="284" spans="1:8" s="2" customFormat="1" ht="47.25" customHeight="1" x14ac:dyDescent="0.25">
      <c r="A284" s="26"/>
      <c r="B284" s="26"/>
      <c r="C284" s="26"/>
      <c r="D284" s="26"/>
      <c r="E284" s="26"/>
      <c r="F284" s="26"/>
      <c r="G284" s="26"/>
      <c r="H284" s="26"/>
    </row>
    <row r="285" spans="1:8" s="2" customFormat="1" ht="44.25" customHeight="1" x14ac:dyDescent="0.25">
      <c r="A285" s="26"/>
      <c r="B285" s="26"/>
      <c r="C285" s="26"/>
      <c r="D285" s="26"/>
      <c r="E285" s="26"/>
      <c r="F285" s="26"/>
      <c r="G285" s="26"/>
      <c r="H285" s="26"/>
    </row>
    <row r="286" spans="1:8" s="2" customFormat="1" ht="33.75" customHeight="1" x14ac:dyDescent="0.25">
      <c r="A286" s="26"/>
      <c r="B286" s="26"/>
      <c r="C286" s="26"/>
      <c r="D286" s="26"/>
      <c r="E286" s="26"/>
      <c r="F286" s="26"/>
      <c r="G286" s="26"/>
      <c r="H286" s="26"/>
    </row>
    <row r="287" spans="1:8" s="2" customFormat="1" ht="15.75" customHeight="1" x14ac:dyDescent="0.25">
      <c r="A287" s="26"/>
      <c r="B287" s="26"/>
      <c r="C287" s="26"/>
      <c r="D287" s="26"/>
      <c r="E287" s="26"/>
      <c r="F287" s="26"/>
      <c r="G287" s="26"/>
      <c r="H287" s="26"/>
    </row>
    <row r="288" spans="1:8" s="2" customFormat="1" ht="15.75" customHeight="1" x14ac:dyDescent="0.25">
      <c r="A288" s="26"/>
      <c r="B288" s="26"/>
      <c r="C288" s="26"/>
      <c r="D288" s="26"/>
      <c r="E288" s="26"/>
      <c r="F288" s="26"/>
      <c r="G288" s="26"/>
      <c r="H288" s="26"/>
    </row>
    <row r="289" spans="1:8" s="2" customFormat="1" ht="15.75" customHeight="1" x14ac:dyDescent="0.25">
      <c r="A289" s="26"/>
      <c r="B289" s="26"/>
      <c r="C289" s="26"/>
      <c r="D289" s="26"/>
      <c r="E289" s="26"/>
      <c r="F289" s="26"/>
      <c r="G289" s="26"/>
      <c r="H289" s="26"/>
    </row>
    <row r="290" spans="1:8" s="2" customFormat="1" ht="15.75" customHeight="1" x14ac:dyDescent="0.25"/>
    <row r="291" spans="1:8" s="2" customFormat="1" ht="15.75" customHeight="1" x14ac:dyDescent="0.25"/>
    <row r="292" spans="1:8" s="2" customFormat="1" ht="15.75" customHeight="1" x14ac:dyDescent="0.25"/>
    <row r="293" spans="1:8" s="2" customFormat="1" ht="15.75" customHeight="1" x14ac:dyDescent="0.25">
      <c r="B293"/>
      <c r="C293"/>
      <c r="D293"/>
      <c r="E293"/>
      <c r="F293"/>
      <c r="G293"/>
      <c r="H293"/>
    </row>
    <row r="294" spans="1:8" s="2" customFormat="1" ht="15.75" customHeight="1" x14ac:dyDescent="0.25">
      <c r="B294"/>
      <c r="C294"/>
      <c r="D294"/>
      <c r="E294"/>
      <c r="F294"/>
      <c r="G294"/>
      <c r="H294"/>
    </row>
    <row r="295" spans="1:8" s="2" customFormat="1" ht="15.75" customHeight="1" x14ac:dyDescent="0.25">
      <c r="B295"/>
      <c r="C295"/>
      <c r="D295"/>
      <c r="E295"/>
      <c r="F295"/>
      <c r="G295"/>
      <c r="H295"/>
    </row>
    <row r="296" spans="1:8" s="2" customFormat="1" ht="15.75" customHeight="1" x14ac:dyDescent="0.25">
      <c r="B296"/>
      <c r="C296"/>
      <c r="D296"/>
      <c r="E296"/>
      <c r="F296"/>
      <c r="G296"/>
      <c r="H296"/>
    </row>
    <row r="297" spans="1:8" s="2" customFormat="1" ht="15.75" customHeight="1" x14ac:dyDescent="0.25">
      <c r="B297"/>
      <c r="C297"/>
      <c r="D297"/>
      <c r="E297"/>
      <c r="F297"/>
      <c r="G297"/>
      <c r="H297"/>
    </row>
    <row r="298" spans="1:8" s="2" customFormat="1" ht="15.75" customHeight="1" x14ac:dyDescent="0.25">
      <c r="A298"/>
      <c r="B298"/>
      <c r="C298"/>
      <c r="D298"/>
      <c r="E298"/>
      <c r="F298"/>
      <c r="G298"/>
      <c r="H298"/>
    </row>
    <row r="299" spans="1:8" s="2" customFormat="1" ht="27.75" customHeight="1" x14ac:dyDescent="0.25">
      <c r="A299"/>
      <c r="B299"/>
      <c r="C299"/>
      <c r="D299"/>
      <c r="E299"/>
      <c r="F299"/>
      <c r="G299"/>
      <c r="H299"/>
    </row>
    <row r="300" spans="1:8" s="2" customFormat="1" ht="15.75" customHeight="1" x14ac:dyDescent="0.25">
      <c r="A300"/>
      <c r="B300"/>
      <c r="C300"/>
      <c r="D300"/>
      <c r="E300"/>
      <c r="F300"/>
      <c r="G300"/>
      <c r="H300"/>
    </row>
    <row r="301" spans="1:8" s="2" customFormat="1" ht="15.75" customHeight="1" x14ac:dyDescent="0.25">
      <c r="A301"/>
      <c r="B301"/>
      <c r="C301"/>
      <c r="D301"/>
      <c r="E301"/>
      <c r="F301"/>
      <c r="G301"/>
      <c r="H301"/>
    </row>
    <row r="302" spans="1:8" s="2" customFormat="1" ht="15.75" customHeight="1" x14ac:dyDescent="0.25">
      <c r="A302"/>
      <c r="B302"/>
      <c r="C302"/>
      <c r="D302"/>
      <c r="E302"/>
      <c r="F302"/>
      <c r="G302"/>
      <c r="H302"/>
    </row>
    <row r="303" spans="1:8" s="2" customFormat="1" ht="15.75" customHeight="1" x14ac:dyDescent="0.25">
      <c r="A303"/>
      <c r="B303"/>
      <c r="C303"/>
      <c r="D303"/>
      <c r="E303"/>
      <c r="F303"/>
      <c r="G303"/>
      <c r="H303"/>
    </row>
    <row r="304" spans="1:8" s="2" customFormat="1" ht="15.75" customHeight="1" x14ac:dyDescent="0.25">
      <c r="A304"/>
      <c r="B304"/>
      <c r="C304"/>
      <c r="D304"/>
      <c r="E304"/>
      <c r="F304"/>
      <c r="G304"/>
      <c r="H304"/>
    </row>
    <row r="305" spans="1:8" s="2" customFormat="1" ht="39.75" customHeight="1" x14ac:dyDescent="0.25">
      <c r="A305"/>
      <c r="B305"/>
      <c r="C305"/>
      <c r="D305"/>
      <c r="E305"/>
      <c r="F305"/>
      <c r="G305"/>
      <c r="H305"/>
    </row>
    <row r="306" spans="1:8" s="2" customFormat="1" ht="31.5" customHeight="1" x14ac:dyDescent="0.25">
      <c r="A306"/>
      <c r="B306"/>
      <c r="C306"/>
      <c r="D306"/>
      <c r="E306"/>
      <c r="F306"/>
      <c r="G306"/>
      <c r="H306"/>
    </row>
    <row r="307" spans="1:8" s="2" customFormat="1" ht="30" customHeight="1" x14ac:dyDescent="0.25">
      <c r="A307"/>
      <c r="B307"/>
      <c r="C307"/>
      <c r="D307"/>
      <c r="E307"/>
      <c r="F307"/>
      <c r="G307"/>
      <c r="H307"/>
    </row>
    <row r="308" spans="1:8" s="2" customFormat="1" ht="33" customHeight="1" x14ac:dyDescent="0.25">
      <c r="A308"/>
      <c r="B308"/>
      <c r="C308"/>
      <c r="D308"/>
      <c r="E308"/>
      <c r="F308"/>
      <c r="G308"/>
      <c r="H308"/>
    </row>
    <row r="309" spans="1:8" s="2" customFormat="1" ht="15" customHeight="1" x14ac:dyDescent="0.25">
      <c r="A309"/>
      <c r="B309"/>
      <c r="C309"/>
      <c r="D309"/>
      <c r="E309"/>
      <c r="F309"/>
      <c r="G309"/>
      <c r="H309"/>
    </row>
    <row r="310" spans="1:8" s="2" customFormat="1" ht="15.75" x14ac:dyDescent="0.25">
      <c r="A310"/>
      <c r="B310"/>
      <c r="C310"/>
      <c r="D310"/>
      <c r="E310"/>
      <c r="F310"/>
      <c r="G310"/>
      <c r="H310"/>
    </row>
    <row r="311" spans="1:8" s="2" customFormat="1" ht="15.75" x14ac:dyDescent="0.25">
      <c r="A311"/>
      <c r="B311"/>
      <c r="C311"/>
      <c r="D311"/>
      <c r="E311"/>
      <c r="F311"/>
      <c r="G311"/>
      <c r="H311"/>
    </row>
    <row r="312" spans="1:8" s="2" customFormat="1" ht="15.75" x14ac:dyDescent="0.25">
      <c r="A312"/>
      <c r="B312"/>
      <c r="C312"/>
      <c r="D312"/>
      <c r="E312"/>
      <c r="F312"/>
      <c r="G312"/>
      <c r="H312"/>
    </row>
    <row r="313" spans="1:8" s="2" customFormat="1" ht="15.75" x14ac:dyDescent="0.25">
      <c r="A313"/>
      <c r="B313"/>
      <c r="C313"/>
      <c r="D313"/>
      <c r="E313"/>
      <c r="F313"/>
      <c r="G313"/>
      <c r="H313"/>
    </row>
    <row r="314" spans="1:8" s="2" customFormat="1" ht="15.75" x14ac:dyDescent="0.25">
      <c r="A314"/>
      <c r="B314"/>
      <c r="C314"/>
      <c r="D314"/>
      <c r="E314"/>
      <c r="F314"/>
      <c r="G314"/>
      <c r="H314"/>
    </row>
    <row r="315" spans="1:8" s="2" customFormat="1" ht="15.75" x14ac:dyDescent="0.25">
      <c r="A315"/>
      <c r="B315"/>
      <c r="C315"/>
      <c r="D315"/>
      <c r="E315"/>
      <c r="F315"/>
      <c r="G315"/>
      <c r="H315"/>
    </row>
    <row r="316" spans="1:8" s="2" customFormat="1" ht="15.75" x14ac:dyDescent="0.25">
      <c r="A316"/>
      <c r="B316"/>
      <c r="C316"/>
      <c r="D316"/>
      <c r="E316"/>
      <c r="F316"/>
      <c r="G316"/>
      <c r="H316"/>
    </row>
    <row r="317" spans="1:8" s="2" customFormat="1" ht="15.75" x14ac:dyDescent="0.25">
      <c r="A317"/>
      <c r="B317"/>
      <c r="C317"/>
      <c r="D317"/>
      <c r="E317"/>
      <c r="F317"/>
      <c r="G317"/>
      <c r="H317"/>
    </row>
    <row r="318" spans="1:8" s="2" customFormat="1" ht="15.75" x14ac:dyDescent="0.25">
      <c r="A318"/>
      <c r="B318"/>
      <c r="C318"/>
      <c r="D318"/>
      <c r="E318"/>
      <c r="F318"/>
      <c r="G318"/>
      <c r="H318"/>
    </row>
    <row r="319" spans="1:8" s="2" customFormat="1" ht="15.75" x14ac:dyDescent="0.25">
      <c r="A319"/>
      <c r="B319"/>
      <c r="C319"/>
      <c r="D319"/>
      <c r="E319"/>
      <c r="F319"/>
      <c r="G319"/>
      <c r="H319"/>
    </row>
    <row r="320" spans="1:8" s="2" customFormat="1" ht="15.75" x14ac:dyDescent="0.25">
      <c r="A320"/>
      <c r="B320"/>
      <c r="C320"/>
      <c r="D320"/>
      <c r="E320"/>
      <c r="F320"/>
      <c r="G320"/>
      <c r="H320"/>
    </row>
  </sheetData>
  <mergeCells count="209">
    <mergeCell ref="P53:U53"/>
    <mergeCell ref="X53:AC53"/>
    <mergeCell ref="C218:H218"/>
    <mergeCell ref="C202:H202"/>
    <mergeCell ref="C29:H29"/>
    <mergeCell ref="C71:H71"/>
    <mergeCell ref="C13:H13"/>
    <mergeCell ref="C28:G28"/>
    <mergeCell ref="C43:H43"/>
    <mergeCell ref="C91:D91"/>
    <mergeCell ref="C110:H110"/>
    <mergeCell ref="C112:D117"/>
    <mergeCell ref="C16:G16"/>
    <mergeCell ref="C17:H17"/>
    <mergeCell ref="G15:H15"/>
    <mergeCell ref="C121:D121"/>
    <mergeCell ref="BD174:BH174"/>
    <mergeCell ref="BL174:BP174"/>
    <mergeCell ref="A2:D2"/>
    <mergeCell ref="GJ54:GK54"/>
    <mergeCell ref="GR54:GS54"/>
    <mergeCell ref="GZ54:HA54"/>
    <mergeCell ref="EF54:EG54"/>
    <mergeCell ref="EN54:EO54"/>
    <mergeCell ref="EV54:EW54"/>
    <mergeCell ref="FD54:FE54"/>
    <mergeCell ref="FL54:FM54"/>
    <mergeCell ref="FT54:FU54"/>
    <mergeCell ref="CR54:CS54"/>
    <mergeCell ref="CZ54:DA54"/>
    <mergeCell ref="DH54:DI54"/>
    <mergeCell ref="DP54:DQ54"/>
    <mergeCell ref="DX54:DY54"/>
    <mergeCell ref="GB54:GC54"/>
    <mergeCell ref="AV54:AW54"/>
    <mergeCell ref="BD54:BE54"/>
    <mergeCell ref="BL54:BM54"/>
    <mergeCell ref="BT54:BU54"/>
    <mergeCell ref="CB54:CC54"/>
    <mergeCell ref="CJ54:CK54"/>
    <mergeCell ref="AF174:AJ174"/>
    <mergeCell ref="AN174:AR174"/>
    <mergeCell ref="GJ174:GN174"/>
    <mergeCell ref="GR174:GV174"/>
    <mergeCell ref="GZ174:HD174"/>
    <mergeCell ref="I53:M53"/>
    <mergeCell ref="EN174:ER174"/>
    <mergeCell ref="AN54:AO54"/>
    <mergeCell ref="EV174:EZ174"/>
    <mergeCell ref="FD174:FH174"/>
    <mergeCell ref="FL174:FP174"/>
    <mergeCell ref="FT174:FX174"/>
    <mergeCell ref="GB174:GF174"/>
    <mergeCell ref="CR174:CV174"/>
    <mergeCell ref="CZ174:DD174"/>
    <mergeCell ref="DH174:DL174"/>
    <mergeCell ref="DP174:DT174"/>
    <mergeCell ref="DX174:EB174"/>
    <mergeCell ref="EF174:EJ174"/>
    <mergeCell ref="AV174:AZ174"/>
    <mergeCell ref="GJ53:GO53"/>
    <mergeCell ref="GR53:GW53"/>
    <mergeCell ref="GZ53:HE53"/>
    <mergeCell ref="EF53:EK53"/>
    <mergeCell ref="FT53:FY53"/>
    <mergeCell ref="AV53:BA53"/>
    <mergeCell ref="BD53:BI53"/>
    <mergeCell ref="BL53:BQ53"/>
    <mergeCell ref="BT53:BY53"/>
    <mergeCell ref="CB53:CG53"/>
    <mergeCell ref="CJ53:CO53"/>
    <mergeCell ref="CR53:CW53"/>
    <mergeCell ref="CZ53:DE53"/>
    <mergeCell ref="DH53:DM53"/>
    <mergeCell ref="AF53:AK53"/>
    <mergeCell ref="P54:Q54"/>
    <mergeCell ref="X54:Y54"/>
    <mergeCell ref="AF54:AG54"/>
    <mergeCell ref="AN53:AS53"/>
    <mergeCell ref="GB53:GG53"/>
    <mergeCell ref="EN53:ES53"/>
    <mergeCell ref="EV53:FA53"/>
    <mergeCell ref="FD53:FI53"/>
    <mergeCell ref="FL53:FQ53"/>
    <mergeCell ref="G107:H107"/>
    <mergeCell ref="C64:G64"/>
    <mergeCell ref="C96:H96"/>
    <mergeCell ref="C189:D189"/>
    <mergeCell ref="DP53:DU53"/>
    <mergeCell ref="DX53:EC53"/>
    <mergeCell ref="I174:L174"/>
    <mergeCell ref="P174:T174"/>
    <mergeCell ref="BT174:BX174"/>
    <mergeCell ref="CB174:CF174"/>
    <mergeCell ref="CJ174:CN174"/>
    <mergeCell ref="X174:AB174"/>
    <mergeCell ref="C108:G108"/>
    <mergeCell ref="C105:H105"/>
    <mergeCell ref="B264:G264"/>
    <mergeCell ref="B256:H256"/>
    <mergeCell ref="C120:H120"/>
    <mergeCell ref="C188:H188"/>
    <mergeCell ref="C213:H213"/>
    <mergeCell ref="B260:H260"/>
    <mergeCell ref="C132:H132"/>
    <mergeCell ref="B254:H255"/>
    <mergeCell ref="C133:D133"/>
    <mergeCell ref="C175:H175"/>
    <mergeCell ref="C153:H153"/>
    <mergeCell ref="C157:H157"/>
    <mergeCell ref="C158:D158"/>
    <mergeCell ref="C162:H162"/>
    <mergeCell ref="C139:D139"/>
    <mergeCell ref="C163:D163"/>
    <mergeCell ref="C174:G174"/>
    <mergeCell ref="C221:G221"/>
    <mergeCell ref="C224:D224"/>
    <mergeCell ref="C209:D209"/>
    <mergeCell ref="C143:H143"/>
    <mergeCell ref="B257:H259"/>
    <mergeCell ref="B281:H281"/>
    <mergeCell ref="B280:H280"/>
    <mergeCell ref="B272:H272"/>
    <mergeCell ref="B273:H273"/>
    <mergeCell ref="B274:H274"/>
    <mergeCell ref="B275:H275"/>
    <mergeCell ref="B276:H276"/>
    <mergeCell ref="B279:H279"/>
    <mergeCell ref="B277:H277"/>
    <mergeCell ref="B278:H278"/>
    <mergeCell ref="B271:H271"/>
    <mergeCell ref="B266:G266"/>
    <mergeCell ref="B267:G267"/>
    <mergeCell ref="B268:G268"/>
    <mergeCell ref="B269:G269"/>
    <mergeCell ref="B265:G265"/>
    <mergeCell ref="B263:G263"/>
    <mergeCell ref="E113:E114"/>
    <mergeCell ref="B253:H253"/>
    <mergeCell ref="C239:F239"/>
    <mergeCell ref="F246:H246"/>
    <mergeCell ref="F248:H248"/>
    <mergeCell ref="C238:F238"/>
    <mergeCell ref="C237:F237"/>
    <mergeCell ref="C200:G200"/>
    <mergeCell ref="C235:F235"/>
    <mergeCell ref="C208:H208"/>
    <mergeCell ref="C149:D149"/>
    <mergeCell ref="C234:F234"/>
    <mergeCell ref="G220:H220"/>
    <mergeCell ref="C183:H183"/>
    <mergeCell ref="C223:H223"/>
    <mergeCell ref="B262:G262"/>
    <mergeCell ref="B261:G261"/>
    <mergeCell ref="C32:H32"/>
    <mergeCell ref="C48:H48"/>
    <mergeCell ref="F113:F114"/>
    <mergeCell ref="G113:G114"/>
    <mergeCell ref="B58:F58"/>
    <mergeCell ref="C89:G89"/>
    <mergeCell ref="C78:D78"/>
    <mergeCell ref="C72:D72"/>
    <mergeCell ref="C49:D49"/>
    <mergeCell ref="C39:D39"/>
    <mergeCell ref="C111:D111"/>
    <mergeCell ref="C66:D66"/>
    <mergeCell ref="C97:D97"/>
    <mergeCell ref="C83:H83"/>
    <mergeCell ref="C84:D84"/>
    <mergeCell ref="A63:H63"/>
    <mergeCell ref="A104:H104"/>
    <mergeCell ref="C126:H126"/>
    <mergeCell ref="C154:D154"/>
    <mergeCell ref="C127:D127"/>
    <mergeCell ref="C168:H168"/>
    <mergeCell ref="C169:D169"/>
    <mergeCell ref="A3:D3"/>
    <mergeCell ref="C22:H22"/>
    <mergeCell ref="C23:D23"/>
    <mergeCell ref="C77:H77"/>
    <mergeCell ref="C37:G37"/>
    <mergeCell ref="C30:D30"/>
    <mergeCell ref="B6:H6"/>
    <mergeCell ref="C18:D18"/>
    <mergeCell ref="A10:H11"/>
    <mergeCell ref="A4:H4"/>
    <mergeCell ref="A232:H232"/>
    <mergeCell ref="A7:H8"/>
    <mergeCell ref="A62:H62"/>
    <mergeCell ref="A103:H103"/>
    <mergeCell ref="A230:H230"/>
    <mergeCell ref="A241:H241"/>
    <mergeCell ref="A243:H244"/>
    <mergeCell ref="C44:D44"/>
    <mergeCell ref="C54:D54"/>
    <mergeCell ref="C53:H53"/>
    <mergeCell ref="C214:D214"/>
    <mergeCell ref="H113:H114"/>
    <mergeCell ref="C196:D196"/>
    <mergeCell ref="C184:D184"/>
    <mergeCell ref="C144:D144"/>
    <mergeCell ref="C203:D203"/>
    <mergeCell ref="C138:H138"/>
    <mergeCell ref="C176:D176"/>
    <mergeCell ref="C193:G193"/>
    <mergeCell ref="C195:H195"/>
    <mergeCell ref="C181:G181"/>
    <mergeCell ref="C148:H148"/>
    <mergeCell ref="G59:H59"/>
  </mergeCells>
  <pageMargins left="0.25" right="0.25" top="0.75" bottom="0.75" header="0.3" footer="0.3"/>
  <pageSetup paperSize="9" scale="87" fitToHeight="0" orientation="portrait" r:id="rId1"/>
  <rowBreaks count="4" manualBreakCount="4">
    <brk id="64" max="7" man="1"/>
    <brk id="221" max="7" man="1"/>
    <brk id="233" max="7" man="1"/>
    <brk id="27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2024-04-29T09:40:29Z</dcterms:modified>
</cp:coreProperties>
</file>